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canut-my.sharepoint.com/personal/canut_canut_org/Documents/1 - MARCHES/TELECOMS_ACTIF/3-EXECUTION/1_Pièces de marché/LOT2_FIXE_SFR/Avenants/"/>
    </mc:Choice>
  </mc:AlternateContent>
  <xr:revisionPtr revIDLastSave="1" documentId="114_{BED80F34-4747-43BD-8DC2-D069860755DC}" xr6:coauthVersionLast="47" xr6:coauthVersionMax="47" xr10:uidLastSave="{BCF71317-4FC6-43A4-A149-CCC1DB51172D}"/>
  <bookViews>
    <workbookView xWindow="28680" yWindow="-120" windowWidth="29040" windowHeight="15720" activeTab="3" xr2:uid="{FA05E074-B42F-4868-865F-40DB985AD65C}"/>
  </bookViews>
  <sheets>
    <sheet name="BPU Métropole" sheetId="1" r:id="rId1"/>
    <sheet name="BPU DROM REUNION " sheetId="14" r:id="rId2"/>
    <sheet name="BPU DROM MAYOTTE " sheetId="15" r:id="rId3"/>
    <sheet name="BPU DROM ANTILLES-GUYANE" sheetId="13" r:id="rId4"/>
  </sheets>
  <externalReferences>
    <externalReference r:id="rId5"/>
    <externalReference r:id="rId6"/>
    <externalReference r:id="rId7"/>
  </externalReferences>
  <definedNames>
    <definedName name="_Toc153265029" localSheetId="3">'BPU DROM ANTILLES-GUYANE'!$A$319</definedName>
    <definedName name="_Toc153265029" localSheetId="2">'BPU DROM MAYOTTE '!#REF!</definedName>
    <definedName name="_Toc153265029" localSheetId="1">'BPU DROM REUNION '!#REF!</definedName>
    <definedName name="_Toc153265029" localSheetId="0">'BPU Métropole'!#REF!</definedName>
    <definedName name="IDX_ABO_Net" localSheetId="2">[1]Paramètres!$G$13</definedName>
    <definedName name="IDX_ABO_Net" localSheetId="1">[1]Paramètres!$G$13</definedName>
    <definedName name="IDX_ABO_Net">[2]Paramètres!$G$13</definedName>
    <definedName name="IDX_FMS_Net">[3]Paramètres!$G$10</definedName>
    <definedName name="_xlnm.Print_Area" localSheetId="3">'BPU DROM ANTILLES-GUYANE'!$A$1:$K$315</definedName>
    <definedName name="_xlnm.Print_Area" localSheetId="0">'BPU Métropole'!$A$1:$K$1048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52" i="1" l="1"/>
  <c r="I851" i="1"/>
  <c r="I890" i="1" l="1"/>
  <c r="I883" i="1"/>
  <c r="I877" i="1"/>
  <c r="I876" i="1"/>
  <c r="I873" i="1"/>
  <c r="I867" i="1"/>
  <c r="I866" i="1"/>
  <c r="I863" i="1"/>
  <c r="I670" i="1" l="1"/>
  <c r="I667" i="1"/>
  <c r="I665" i="1"/>
  <c r="I662" i="1"/>
  <c r="I633" i="1"/>
  <c r="I318" i="1"/>
  <c r="I317" i="1"/>
  <c r="I316" i="1"/>
  <c r="I603" i="1"/>
  <c r="I602" i="1"/>
  <c r="I601" i="1"/>
  <c r="I588" i="1" l="1"/>
  <c r="I587" i="1"/>
  <c r="I542" i="1" l="1"/>
  <c r="I541" i="1"/>
  <c r="I540" i="1"/>
  <c r="I539" i="1"/>
  <c r="I538" i="1"/>
  <c r="I537" i="1"/>
  <c r="I536" i="1"/>
  <c r="I535" i="1"/>
  <c r="I522" i="1"/>
  <c r="I521" i="1"/>
  <c r="I520" i="1"/>
  <c r="I519" i="1"/>
  <c r="I518" i="1"/>
  <c r="I517" i="1"/>
  <c r="I516" i="1"/>
  <c r="I515" i="1"/>
  <c r="I442" i="1" l="1"/>
  <c r="I348" i="1" l="1"/>
  <c r="I402" i="1" l="1"/>
  <c r="I395" i="1"/>
  <c r="I385" i="1" l="1"/>
  <c r="I382" i="1"/>
  <c r="I303" i="1" l="1"/>
  <c r="I302" i="1"/>
  <c r="I257" i="1"/>
  <c r="I256" i="1"/>
  <c r="I255" i="1"/>
  <c r="I254" i="1"/>
  <c r="I253" i="1"/>
  <c r="I252" i="1"/>
  <c r="I251" i="1"/>
  <c r="I250" i="1"/>
  <c r="I237" i="1"/>
  <c r="I236" i="1"/>
  <c r="I235" i="1"/>
  <c r="I234" i="1"/>
  <c r="I233" i="1"/>
  <c r="I232" i="1"/>
  <c r="I231" i="1"/>
  <c r="I230" i="1"/>
  <c r="F193" i="1"/>
  <c r="I163" i="1" l="1"/>
  <c r="I135" i="1" l="1"/>
  <c r="I109" i="1" l="1"/>
  <c r="I108" i="1"/>
  <c r="I107" i="1"/>
  <c r="I94" i="1" l="1"/>
  <c r="I93" i="1"/>
  <c r="I48" i="1" l="1"/>
  <c r="I47" i="1"/>
  <c r="I46" i="1"/>
  <c r="I45" i="1"/>
  <c r="I44" i="1"/>
  <c r="I43" i="1"/>
  <c r="I42" i="1"/>
  <c r="I41" i="1"/>
  <c r="I28" i="1"/>
  <c r="I27" i="1"/>
  <c r="I26" i="1"/>
  <c r="I25" i="1"/>
  <c r="I24" i="1"/>
  <c r="I23" i="1"/>
  <c r="I22" i="1"/>
  <c r="I21" i="1"/>
  <c r="I752" i="1" l="1"/>
  <c r="I751" i="1"/>
  <c r="I759" i="1" l="1"/>
  <c r="I902" i="1" l="1"/>
  <c r="I270" i="15"/>
  <c r="I269" i="15"/>
  <c r="I268" i="15"/>
  <c r="I267" i="15"/>
  <c r="I266" i="15"/>
  <c r="I265" i="15"/>
  <c r="I264" i="15"/>
  <c r="I263" i="15"/>
  <c r="I262" i="15"/>
  <c r="I261" i="15"/>
  <c r="I236" i="15"/>
  <c r="I235" i="15"/>
  <c r="I282" i="14"/>
  <c r="I281" i="14"/>
  <c r="I280" i="14"/>
  <c r="I279" i="14"/>
  <c r="I278" i="14"/>
  <c r="I277" i="14"/>
  <c r="I276" i="14"/>
  <c r="I275" i="14"/>
  <c r="I274" i="14"/>
  <c r="I273" i="14"/>
  <c r="I271" i="14"/>
  <c r="I270" i="14"/>
  <c r="I269" i="14"/>
  <c r="I268" i="14"/>
  <c r="I249" i="14"/>
  <c r="I248" i="14"/>
  <c r="I247" i="14"/>
  <c r="I245" i="14"/>
  <c r="I242" i="14"/>
  <c r="I240" i="14"/>
  <c r="I239" i="14"/>
  <c r="I238" i="14"/>
  <c r="I236" i="14"/>
  <c r="I235" i="14"/>
  <c r="I234" i="14"/>
  <c r="I233" i="14"/>
  <c r="I232" i="14"/>
  <c r="I231" i="14"/>
  <c r="I230" i="14"/>
  <c r="I229" i="14"/>
  <c r="I228" i="14"/>
  <c r="I227" i="14"/>
  <c r="I226" i="14"/>
  <c r="I225" i="14"/>
  <c r="I224" i="14"/>
  <c r="I223" i="14"/>
  <c r="I222" i="14"/>
  <c r="I215" i="14"/>
  <c r="I214" i="14"/>
  <c r="I213" i="14"/>
  <c r="I212" i="14"/>
  <c r="I211" i="14"/>
  <c r="I210" i="14"/>
  <c r="I209" i="14"/>
  <c r="I208" i="14"/>
  <c r="I207" i="14"/>
  <c r="I206" i="14"/>
  <c r="I205" i="14"/>
  <c r="I204" i="14"/>
  <c r="I203" i="14"/>
  <c r="I202" i="14"/>
  <c r="I201" i="14"/>
  <c r="I200" i="14"/>
  <c r="I199" i="14"/>
  <c r="I198" i="14"/>
  <c r="I197" i="14"/>
  <c r="I196" i="14"/>
  <c r="I194" i="14"/>
  <c r="I193" i="14"/>
  <c r="I192" i="14"/>
  <c r="I191" i="14"/>
  <c r="I190" i="14"/>
  <c r="I189" i="14"/>
  <c r="I188" i="14"/>
  <c r="I187" i="14"/>
  <c r="I186" i="14"/>
  <c r="I185" i="14"/>
  <c r="I184" i="14"/>
  <c r="I182" i="14"/>
  <c r="I181" i="14"/>
  <c r="I180" i="14"/>
  <c r="I179" i="14"/>
  <c r="I178" i="14"/>
  <c r="I177" i="14"/>
  <c r="I176" i="14"/>
  <c r="I175" i="14"/>
  <c r="I174" i="14"/>
  <c r="I173" i="14"/>
  <c r="I172" i="14"/>
  <c r="I171" i="14"/>
  <c r="I170" i="14"/>
  <c r="I168" i="14"/>
  <c r="I167" i="14"/>
  <c r="I166" i="14"/>
  <c r="I165" i="14"/>
  <c r="I164" i="14"/>
  <c r="I163" i="14"/>
  <c r="I161" i="14"/>
  <c r="I160" i="14"/>
  <c r="I159" i="14"/>
  <c r="I158" i="14"/>
  <c r="I157" i="14"/>
  <c r="I156" i="14"/>
  <c r="I155" i="14"/>
  <c r="I154" i="14"/>
  <c r="I153" i="14"/>
  <c r="I152" i="14"/>
  <c r="I151" i="14"/>
  <c r="I150" i="14"/>
  <c r="I149" i="14"/>
  <c r="I148" i="14"/>
  <c r="I147" i="14"/>
  <c r="I146" i="14"/>
  <c r="I144" i="14"/>
  <c r="I143" i="14"/>
  <c r="I142" i="14"/>
  <c r="I141" i="14"/>
  <c r="I140" i="14"/>
  <c r="I139" i="14"/>
  <c r="I138" i="14"/>
  <c r="I137" i="14"/>
  <c r="I136" i="14"/>
  <c r="I135" i="14"/>
  <c r="I134" i="14"/>
  <c r="I133" i="14"/>
  <c r="I132" i="14"/>
  <c r="I131" i="14"/>
  <c r="I130" i="14"/>
  <c r="I129" i="14"/>
  <c r="I128" i="14"/>
  <c r="I127" i="14"/>
  <c r="I126" i="14"/>
  <c r="I125" i="14"/>
  <c r="I120" i="14"/>
  <c r="I119" i="14"/>
  <c r="I118" i="14"/>
  <c r="I117" i="14"/>
  <c r="I116" i="14"/>
  <c r="I115" i="14"/>
  <c r="I114" i="14"/>
  <c r="I113" i="14"/>
  <c r="I112" i="14"/>
  <c r="I110" i="14"/>
  <c r="I109" i="14"/>
  <c r="I108" i="14"/>
  <c r="I107" i="14"/>
  <c r="I106" i="14"/>
  <c r="I105" i="14"/>
  <c r="I104" i="14"/>
  <c r="I103" i="14"/>
  <c r="I102" i="14"/>
  <c r="I99" i="14"/>
  <c r="I98" i="14"/>
  <c r="I97" i="14"/>
  <c r="I96" i="14"/>
  <c r="I95" i="14"/>
  <c r="I94" i="14"/>
  <c r="I93" i="14"/>
  <c r="I92" i="14"/>
  <c r="I91" i="14"/>
  <c r="I88" i="14"/>
  <c r="I87" i="14"/>
  <c r="I86" i="14"/>
  <c r="I85" i="14"/>
  <c r="I84" i="14"/>
  <c r="I82" i="14"/>
  <c r="I81" i="14"/>
  <c r="I80" i="14"/>
  <c r="I76" i="14"/>
  <c r="I75" i="14"/>
  <c r="I74" i="14"/>
  <c r="I73" i="14"/>
  <c r="I72" i="14"/>
  <c r="I71" i="14"/>
  <c r="I69" i="14"/>
  <c r="I68" i="14"/>
  <c r="I67" i="14"/>
  <c r="I66" i="14"/>
  <c r="I65" i="14"/>
  <c r="I64" i="14"/>
  <c r="I63" i="14"/>
  <c r="I62" i="14"/>
  <c r="I61" i="14"/>
  <c r="I59" i="14"/>
  <c r="I58" i="14"/>
  <c r="I57" i="14"/>
  <c r="I56" i="14"/>
  <c r="I55" i="14"/>
  <c r="I54" i="14"/>
  <c r="I53" i="14"/>
  <c r="I52" i="14"/>
  <c r="I51" i="14"/>
  <c r="I47" i="14"/>
  <c r="I46" i="14"/>
  <c r="I45" i="14"/>
  <c r="I44" i="14"/>
  <c r="I43" i="14"/>
  <c r="I41" i="14"/>
  <c r="I40" i="14"/>
  <c r="I39" i="14"/>
  <c r="I37" i="14"/>
  <c r="I35" i="14"/>
  <c r="I34" i="14"/>
  <c r="I33" i="14"/>
  <c r="I32" i="14"/>
  <c r="I31" i="14"/>
  <c r="I30" i="14"/>
  <c r="I28" i="14"/>
  <c r="I27" i="14"/>
  <c r="I26" i="14"/>
  <c r="I25" i="14"/>
  <c r="I24" i="14"/>
  <c r="I23" i="14"/>
  <c r="I22" i="14"/>
  <c r="I21" i="14"/>
  <c r="I20" i="14"/>
  <c r="I18" i="14"/>
  <c r="I17" i="14"/>
  <c r="I16" i="14"/>
  <c r="I15" i="14"/>
  <c r="I14" i="14"/>
  <c r="I13" i="14"/>
  <c r="I12" i="14"/>
  <c r="I11" i="14"/>
  <c r="I10" i="14"/>
  <c r="I294" i="13"/>
  <c r="I293" i="13"/>
  <c r="I292" i="13"/>
  <c r="I291" i="13"/>
  <c r="I249" i="13"/>
  <c r="I248" i="13"/>
  <c r="I247" i="13"/>
  <c r="I246" i="13"/>
  <c r="I245" i="13"/>
  <c r="I244" i="13"/>
  <c r="I243" i="13"/>
  <c r="I242" i="13"/>
  <c r="I241" i="13"/>
  <c r="I240" i="13"/>
  <c r="I239" i="13"/>
  <c r="I238" i="13"/>
  <c r="I237" i="13"/>
  <c r="I236" i="13"/>
  <c r="I235" i="13"/>
  <c r="I234" i="13"/>
  <c r="I232" i="13"/>
  <c r="I231" i="13"/>
  <c r="I230" i="13"/>
  <c r="I229" i="13"/>
  <c r="I228" i="13"/>
  <c r="I227" i="13"/>
  <c r="I226" i="13"/>
  <c r="I225" i="13"/>
  <c r="G225" i="13"/>
  <c r="I224" i="13"/>
  <c r="G224" i="13"/>
  <c r="I205" i="13"/>
  <c r="I204" i="13"/>
  <c r="I203" i="13"/>
  <c r="I202" i="13"/>
  <c r="I201" i="13"/>
  <c r="I200" i="13"/>
  <c r="I198" i="13"/>
  <c r="G198" i="13"/>
  <c r="C198" i="13"/>
  <c r="I197" i="13"/>
  <c r="G197" i="13"/>
  <c r="C197" i="13"/>
  <c r="I196" i="13"/>
  <c r="G196" i="13"/>
  <c r="C196" i="13"/>
  <c r="I195" i="13"/>
  <c r="G195" i="13"/>
  <c r="C195" i="13"/>
  <c r="I194" i="13"/>
  <c r="G194" i="13"/>
  <c r="C194" i="13"/>
  <c r="I193" i="13"/>
  <c r="G193" i="13"/>
  <c r="C193" i="13"/>
  <c r="I192" i="13"/>
  <c r="G192" i="13"/>
  <c r="C192" i="13"/>
  <c r="I191" i="13"/>
  <c r="G191" i="13"/>
  <c r="C191" i="13"/>
  <c r="I190" i="13"/>
  <c r="G190" i="13"/>
  <c r="C190" i="13"/>
  <c r="I189" i="13"/>
  <c r="G189" i="13"/>
  <c r="C189" i="13"/>
  <c r="I188" i="13"/>
  <c r="G188" i="13"/>
  <c r="C188" i="13"/>
  <c r="I187" i="13"/>
  <c r="G187" i="13"/>
  <c r="C187" i="13"/>
  <c r="I186" i="13"/>
  <c r="G186" i="13"/>
  <c r="C186" i="13"/>
  <c r="I184" i="13"/>
  <c r="I183" i="13"/>
  <c r="I182" i="13"/>
  <c r="I181" i="13"/>
  <c r="I180" i="13"/>
  <c r="I179" i="13"/>
  <c r="I178" i="13"/>
  <c r="I177" i="13"/>
  <c r="I176" i="13"/>
  <c r="I175" i="13"/>
  <c r="I174" i="13"/>
  <c r="I173" i="13"/>
  <c r="I172" i="13"/>
  <c r="I169" i="13"/>
  <c r="H169" i="13"/>
  <c r="G169" i="13"/>
  <c r="I168" i="13"/>
  <c r="H168" i="13"/>
  <c r="G168" i="13"/>
  <c r="I167" i="13"/>
  <c r="H167" i="13"/>
  <c r="G167" i="13"/>
  <c r="I166" i="13"/>
  <c r="H166" i="13"/>
  <c r="G166" i="13"/>
  <c r="I165" i="13"/>
  <c r="H165" i="13"/>
  <c r="G165" i="13"/>
  <c r="I164" i="13"/>
  <c r="H164" i="13"/>
  <c r="G164" i="13"/>
  <c r="I163" i="13"/>
  <c r="H163" i="13"/>
  <c r="G163" i="13"/>
  <c r="I162" i="13"/>
  <c r="H162" i="13"/>
  <c r="G162" i="13"/>
  <c r="I161" i="13"/>
  <c r="H161" i="13"/>
  <c r="G161" i="13"/>
  <c r="I160" i="13"/>
  <c r="H160" i="13"/>
  <c r="G160" i="13"/>
  <c r="I159" i="13"/>
  <c r="H159" i="13"/>
  <c r="G159" i="13"/>
  <c r="I157" i="13"/>
  <c r="I156" i="13"/>
  <c r="I155" i="13"/>
  <c r="I154" i="13"/>
  <c r="I152" i="13"/>
  <c r="I151" i="13"/>
  <c r="I150" i="13"/>
  <c r="I149" i="13"/>
  <c r="I148" i="13"/>
  <c r="I147" i="13"/>
  <c r="I146" i="13"/>
  <c r="I145" i="13"/>
  <c r="I144" i="13"/>
  <c r="I143" i="13"/>
  <c r="I142" i="13"/>
  <c r="I140" i="13"/>
  <c r="I138" i="13"/>
  <c r="I137" i="13"/>
  <c r="I136" i="13"/>
  <c r="I134" i="13"/>
  <c r="I132" i="13"/>
  <c r="I131" i="13"/>
  <c r="I130" i="13"/>
  <c r="I129" i="13"/>
  <c r="I128" i="13"/>
  <c r="I127" i="13"/>
  <c r="I126" i="13"/>
  <c r="I125" i="13"/>
  <c r="I124" i="13"/>
  <c r="I123" i="13"/>
  <c r="I122" i="13"/>
  <c r="I121" i="13"/>
  <c r="I120" i="13"/>
  <c r="I119" i="13"/>
  <c r="I118" i="13"/>
  <c r="I116" i="13"/>
  <c r="I115" i="13"/>
  <c r="I114" i="13"/>
  <c r="I113" i="13"/>
  <c r="I112" i="13"/>
  <c r="I111" i="13"/>
  <c r="I109" i="13"/>
  <c r="G109" i="13"/>
  <c r="C109" i="13"/>
  <c r="I108" i="13"/>
  <c r="G108" i="13"/>
  <c r="C108" i="13"/>
  <c r="I107" i="13"/>
  <c r="G107" i="13"/>
  <c r="C107" i="13"/>
  <c r="I106" i="13"/>
  <c r="G106" i="13"/>
  <c r="C106" i="13"/>
  <c r="I105" i="13"/>
  <c r="G105" i="13"/>
  <c r="C105" i="13"/>
  <c r="I104" i="13"/>
  <c r="G104" i="13"/>
  <c r="C104" i="13"/>
  <c r="I103" i="13"/>
  <c r="G103" i="13"/>
  <c r="C103" i="13"/>
  <c r="I102" i="13"/>
  <c r="G102" i="13"/>
  <c r="C102" i="13"/>
  <c r="I101" i="13"/>
  <c r="G101" i="13"/>
  <c r="C101" i="13"/>
  <c r="I100" i="13"/>
  <c r="G100" i="13"/>
  <c r="C100" i="13"/>
  <c r="I99" i="13"/>
  <c r="G99" i="13"/>
  <c r="C99" i="13"/>
  <c r="I98" i="13"/>
  <c r="G98" i="13"/>
  <c r="C98" i="13"/>
  <c r="I97" i="13"/>
  <c r="G97" i="13"/>
  <c r="C97" i="13"/>
  <c r="I95" i="13"/>
  <c r="I94" i="13"/>
  <c r="I93" i="13"/>
  <c r="I92" i="13"/>
  <c r="I91" i="13"/>
  <c r="I90" i="13"/>
  <c r="I89" i="13"/>
  <c r="I88" i="13"/>
  <c r="I87" i="13"/>
  <c r="I86" i="13"/>
  <c r="I85" i="13"/>
  <c r="I84" i="13"/>
  <c r="I83" i="13"/>
  <c r="I79" i="13"/>
  <c r="I78" i="13"/>
  <c r="I76" i="13"/>
  <c r="I75" i="13"/>
  <c r="I73" i="13"/>
  <c r="I72" i="13"/>
  <c r="I71" i="13"/>
  <c r="I70" i="13"/>
  <c r="I68" i="13"/>
  <c r="I67" i="13"/>
  <c r="I66" i="13"/>
  <c r="I65" i="13"/>
  <c r="I64" i="13"/>
  <c r="I63" i="13"/>
  <c r="I62" i="13"/>
  <c r="I60" i="13"/>
  <c r="I59" i="13"/>
  <c r="I58" i="13"/>
  <c r="I57" i="13"/>
  <c r="I56" i="13"/>
  <c r="I55" i="13"/>
  <c r="I54" i="13"/>
  <c r="I53" i="13"/>
  <c r="I52" i="13"/>
  <c r="I51" i="13"/>
  <c r="I50" i="13"/>
  <c r="I49" i="13"/>
  <c r="I48" i="13"/>
  <c r="I47" i="13"/>
  <c r="I46" i="13"/>
  <c r="I45" i="13"/>
  <c r="I43" i="13"/>
  <c r="I42" i="13"/>
  <c r="I41" i="13"/>
  <c r="I40" i="13"/>
  <c r="I39" i="13"/>
  <c r="I38" i="13"/>
  <c r="I36" i="13"/>
  <c r="G36" i="13"/>
  <c r="C36" i="13"/>
  <c r="B36" i="13"/>
  <c r="I35" i="13"/>
  <c r="G35" i="13"/>
  <c r="C35" i="13"/>
  <c r="B35" i="13"/>
  <c r="I34" i="13"/>
  <c r="G34" i="13"/>
  <c r="C34" i="13"/>
  <c r="B34" i="13"/>
  <c r="I33" i="13"/>
  <c r="G33" i="13"/>
  <c r="C33" i="13"/>
  <c r="B33" i="13"/>
  <c r="I32" i="13"/>
  <c r="G32" i="13"/>
  <c r="C32" i="13"/>
  <c r="B32" i="13"/>
  <c r="I31" i="13"/>
  <c r="G31" i="13"/>
  <c r="C31" i="13"/>
  <c r="B31" i="13"/>
  <c r="I30" i="13"/>
  <c r="G30" i="13"/>
  <c r="C30" i="13"/>
  <c r="B30" i="13"/>
  <c r="I29" i="13"/>
  <c r="G29" i="13"/>
  <c r="C29" i="13"/>
  <c r="B29" i="13"/>
  <c r="I28" i="13"/>
  <c r="G28" i="13"/>
  <c r="C28" i="13"/>
  <c r="B28" i="13"/>
  <c r="I27" i="13"/>
  <c r="G27" i="13"/>
  <c r="C27" i="13"/>
  <c r="B27" i="13"/>
  <c r="I26" i="13"/>
  <c r="G26" i="13"/>
  <c r="C26" i="13"/>
  <c r="B26" i="13"/>
  <c r="I25" i="13"/>
  <c r="G25" i="13"/>
  <c r="C25" i="13"/>
  <c r="B25" i="13"/>
  <c r="I24" i="13"/>
  <c r="G24" i="13"/>
  <c r="C24" i="13"/>
  <c r="B24" i="13"/>
  <c r="I22" i="13"/>
  <c r="I21" i="13"/>
  <c r="I20" i="13"/>
  <c r="I19" i="13"/>
  <c r="I18" i="13"/>
  <c r="I17" i="13"/>
  <c r="I16" i="13"/>
  <c r="I15" i="13"/>
  <c r="I14" i="13"/>
  <c r="I13" i="13"/>
  <c r="I12" i="13"/>
  <c r="I11" i="13"/>
  <c r="I10" i="13"/>
  <c r="I1026" i="1" l="1"/>
  <c r="I654" i="1"/>
  <c r="I653" i="1"/>
  <c r="I239" i="1"/>
  <c r="I240" i="1"/>
  <c r="I241" i="1"/>
  <c r="I242" i="1"/>
  <c r="I243" i="1"/>
  <c r="I244" i="1"/>
  <c r="I245" i="1"/>
  <c r="I246" i="1"/>
  <c r="I247" i="1"/>
  <c r="I248" i="1"/>
  <c r="I249" i="1"/>
  <c r="I219" i="1"/>
  <c r="I220" i="1"/>
  <c r="I221" i="1"/>
  <c r="I222" i="1"/>
  <c r="I223" i="1"/>
  <c r="I224" i="1"/>
  <c r="I225" i="1"/>
  <c r="I226" i="1"/>
  <c r="I227" i="1"/>
  <c r="I228" i="1"/>
  <c r="I229" i="1"/>
  <c r="I31" i="1"/>
  <c r="I32" i="1"/>
  <c r="I33" i="1"/>
  <c r="I34" i="1"/>
  <c r="I35" i="1"/>
  <c r="I36" i="1"/>
  <c r="I37" i="1"/>
  <c r="I38" i="1"/>
  <c r="I39" i="1"/>
  <c r="I40" i="1"/>
  <c r="I30" i="1"/>
  <c r="I11" i="1"/>
  <c r="I12" i="1"/>
  <c r="I13" i="1"/>
  <c r="I14" i="1"/>
  <c r="I15" i="1"/>
  <c r="I16" i="1"/>
  <c r="I17" i="1"/>
  <c r="I18" i="1"/>
  <c r="I19" i="1"/>
  <c r="I20" i="1"/>
  <c r="I10" i="1"/>
  <c r="I809" i="1"/>
  <c r="I810" i="1"/>
  <c r="I811" i="1"/>
  <c r="I812" i="1"/>
  <c r="I813" i="1"/>
  <c r="I814" i="1"/>
  <c r="I815" i="1"/>
  <c r="I816" i="1"/>
  <c r="I817" i="1"/>
  <c r="I818" i="1"/>
  <c r="I819" i="1"/>
  <c r="I820" i="1"/>
  <c r="I821" i="1"/>
  <c r="I822" i="1"/>
  <c r="I823" i="1"/>
  <c r="I824" i="1"/>
  <c r="I825" i="1"/>
  <c r="I826" i="1"/>
  <c r="I827" i="1"/>
  <c r="I828" i="1"/>
  <c r="I829" i="1"/>
  <c r="I830" i="1"/>
  <c r="I703" i="1"/>
  <c r="I704" i="1"/>
  <c r="I705" i="1"/>
  <c r="I706" i="1"/>
  <c r="I707" i="1"/>
  <c r="I691" i="1"/>
  <c r="I692" i="1"/>
  <c r="I693" i="1"/>
  <c r="I694" i="1"/>
  <c r="I695" i="1"/>
  <c r="I683" i="1"/>
  <c r="I676" i="1"/>
  <c r="I677" i="1"/>
  <c r="I678" i="1"/>
  <c r="I679" i="1"/>
  <c r="I680" i="1"/>
  <c r="I681" i="1"/>
  <c r="I682" i="1"/>
  <c r="I684" i="1"/>
  <c r="I685" i="1"/>
  <c r="I686" i="1"/>
  <c r="I687" i="1"/>
  <c r="I688" i="1"/>
  <c r="I689" i="1"/>
  <c r="I690" i="1"/>
  <c r="I696" i="1"/>
  <c r="I697" i="1"/>
  <c r="I698" i="1"/>
  <c r="I699" i="1"/>
  <c r="I700" i="1"/>
  <c r="I701" i="1"/>
  <c r="I702" i="1"/>
  <c r="I807" i="1"/>
  <c r="I808" i="1"/>
  <c r="I800" i="1"/>
  <c r="I801" i="1"/>
  <c r="I802" i="1"/>
  <c r="I803" i="1"/>
  <c r="I804" i="1"/>
  <c r="I805" i="1"/>
  <c r="I806" i="1"/>
  <c r="I797" i="1"/>
  <c r="I798" i="1"/>
  <c r="I799" i="1"/>
  <c r="I793" i="1"/>
  <c r="I794" i="1"/>
  <c r="I795" i="1"/>
  <c r="I796" i="1"/>
  <c r="I792" i="1"/>
  <c r="I879" i="1"/>
  <c r="I880" i="1"/>
  <c r="I881" i="1"/>
  <c r="I882" i="1"/>
  <c r="I884" i="1"/>
  <c r="I885" i="1"/>
  <c r="I886" i="1"/>
  <c r="I887" i="1"/>
  <c r="I888" i="1"/>
  <c r="I889" i="1"/>
  <c r="I891" i="1"/>
  <c r="I878" i="1"/>
  <c r="I850" i="1"/>
  <c r="I750" i="1"/>
  <c r="I749" i="1"/>
  <c r="I656" i="1"/>
  <c r="I657" i="1"/>
  <c r="I481" i="1"/>
  <c r="I480" i="1"/>
  <c r="I469" i="1"/>
  <c r="I468" i="1"/>
  <c r="I413" i="1"/>
  <c r="I414" i="1"/>
  <c r="I415" i="1"/>
  <c r="I416" i="1"/>
  <c r="I417" i="1"/>
  <c r="I418" i="1"/>
  <c r="I419" i="1"/>
  <c r="I420" i="1"/>
  <c r="I188" i="1"/>
  <c r="I189" i="1"/>
  <c r="I190" i="1"/>
  <c r="I191" i="1"/>
  <c r="I187" i="1"/>
  <c r="I186" i="1"/>
  <c r="I185" i="1"/>
  <c r="I786" i="1"/>
  <c r="I784" i="1"/>
  <c r="I637" i="1"/>
  <c r="I636" i="1"/>
  <c r="I635" i="1"/>
  <c r="I634" i="1"/>
  <c r="I632" i="1"/>
  <c r="I631" i="1"/>
  <c r="I630" i="1"/>
  <c r="I629" i="1"/>
  <c r="I479" i="1"/>
  <c r="I478" i="1"/>
  <c r="I477" i="1"/>
  <c r="I476" i="1"/>
  <c r="I475" i="1"/>
  <c r="I474" i="1"/>
  <c r="I472" i="1" l="1"/>
  <c r="I473" i="1"/>
  <c r="I471" i="1"/>
  <c r="I464" i="1"/>
  <c r="I463" i="1"/>
  <c r="I461" i="1"/>
  <c r="I460" i="1"/>
  <c r="I458" i="1"/>
  <c r="I457" i="1"/>
  <c r="I462" i="1"/>
  <c r="I459" i="1"/>
  <c r="I456" i="1"/>
  <c r="I455" i="1"/>
  <c r="I453" i="1"/>
  <c r="I452" i="1"/>
  <c r="I451" i="1"/>
  <c r="I440" i="1"/>
  <c r="I427" i="1"/>
  <c r="I423" i="1"/>
  <c r="I422" i="1"/>
  <c r="I409" i="1"/>
  <c r="I363" i="1"/>
  <c r="I362" i="1"/>
  <c r="I361" i="1"/>
  <c r="I360" i="1"/>
  <c r="I346" i="1"/>
  <c r="I345" i="1"/>
  <c r="I344" i="1"/>
  <c r="I359" i="1"/>
  <c r="I350" i="1"/>
  <c r="I358" i="1"/>
  <c r="I357" i="1"/>
  <c r="I356" i="1"/>
  <c r="I354" i="1"/>
  <c r="I352" i="1"/>
  <c r="I349" i="1"/>
  <c r="I847" i="1"/>
  <c r="I406" i="1"/>
  <c r="I405" i="1"/>
  <c r="I403" i="1"/>
  <c r="I401" i="1"/>
  <c r="I400" i="1"/>
  <c r="I396" i="1"/>
  <c r="I370" i="1"/>
  <c r="I371" i="1"/>
  <c r="I197" i="1"/>
  <c r="I198" i="1"/>
  <c r="I199" i="1"/>
  <c r="I200" i="1"/>
  <c r="I201" i="1"/>
  <c r="I202" i="1"/>
  <c r="I196" i="1"/>
  <c r="I195" i="1"/>
  <c r="I172" i="1"/>
  <c r="I171" i="1"/>
  <c r="I170" i="1"/>
  <c r="I169" i="1"/>
  <c r="I168" i="1"/>
  <c r="I136" i="1"/>
  <c r="I137" i="1"/>
  <c r="I138" i="1"/>
  <c r="I139" i="1"/>
  <c r="I140" i="1"/>
  <c r="I141" i="1"/>
  <c r="I142" i="1"/>
  <c r="I143" i="1"/>
  <c r="I144" i="1"/>
  <c r="I145" i="1"/>
  <c r="I146" i="1"/>
  <c r="I147" i="1"/>
  <c r="I673" i="1" l="1"/>
  <c r="I672" i="1"/>
  <c r="I764" i="1"/>
  <c r="I765" i="1"/>
  <c r="I763" i="1"/>
  <c r="I762" i="1"/>
  <c r="I758" i="1"/>
  <c r="I757" i="1"/>
  <c r="I756" i="1"/>
  <c r="I716" i="1"/>
  <c r="I717" i="1"/>
  <c r="I718" i="1"/>
  <c r="I719" i="1"/>
  <c r="I720" i="1"/>
  <c r="I721" i="1"/>
  <c r="I722" i="1"/>
  <c r="I723" i="1"/>
  <c r="I724" i="1"/>
  <c r="I725" i="1"/>
  <c r="I726" i="1"/>
  <c r="I727" i="1"/>
  <c r="I728" i="1"/>
  <c r="I729" i="1"/>
  <c r="I730" i="1"/>
  <c r="I731" i="1"/>
  <c r="I732" i="1"/>
  <c r="I733" i="1"/>
  <c r="I734" i="1"/>
  <c r="I715" i="1"/>
  <c r="I736" i="1"/>
  <c r="I737" i="1"/>
  <c r="I738" i="1"/>
  <c r="I735" i="1"/>
  <c r="I745" i="1"/>
  <c r="I744" i="1"/>
  <c r="I740" i="1"/>
  <c r="I741" i="1"/>
  <c r="I742" i="1"/>
  <c r="I743" i="1"/>
  <c r="I739" i="1"/>
  <c r="I874" i="1"/>
  <c r="I864" i="1"/>
  <c r="I753" i="1" l="1"/>
  <c r="I775" i="1" l="1"/>
  <c r="I774" i="1"/>
  <c r="I152" i="1"/>
  <c r="I51" i="1"/>
  <c r="I52" i="1"/>
  <c r="I53" i="1"/>
  <c r="I54" i="1"/>
  <c r="I55" i="1"/>
  <c r="I56" i="1"/>
  <c r="I57" i="1"/>
  <c r="I58" i="1"/>
  <c r="I59" i="1"/>
  <c r="I60" i="1"/>
  <c r="I50" i="1"/>
  <c r="I63" i="1"/>
  <c r="I64" i="1"/>
  <c r="I65" i="1"/>
  <c r="I66" i="1"/>
  <c r="I67" i="1"/>
  <c r="I68" i="1"/>
  <c r="I69" i="1"/>
  <c r="I70" i="1"/>
  <c r="I71" i="1"/>
  <c r="I72" i="1"/>
  <c r="I74" i="1"/>
  <c r="I75" i="1"/>
  <c r="I76" i="1"/>
  <c r="I77" i="1"/>
  <c r="I78" i="1"/>
  <c r="I79" i="1"/>
  <c r="I80" i="1"/>
  <c r="I81" i="1"/>
  <c r="I82" i="1"/>
  <c r="I83" i="1"/>
  <c r="I84" i="1"/>
  <c r="I86" i="1"/>
  <c r="I87" i="1"/>
  <c r="I88" i="1"/>
  <c r="I89" i="1"/>
  <c r="I90" i="1"/>
  <c r="I91" i="1"/>
  <c r="I92" i="1"/>
  <c r="I96" i="1"/>
  <c r="I97" i="1"/>
  <c r="I98" i="1"/>
  <c r="I99" i="1"/>
  <c r="I100" i="1"/>
  <c r="I101" i="1"/>
  <c r="I102" i="1"/>
  <c r="I103" i="1"/>
  <c r="I104" i="1"/>
  <c r="I105" i="1"/>
  <c r="I106" i="1"/>
  <c r="I111" i="1"/>
  <c r="I112" i="1"/>
  <c r="I113" i="1"/>
  <c r="I114" i="1"/>
  <c r="I115" i="1"/>
  <c r="I116" i="1"/>
  <c r="I117" i="1"/>
  <c r="I118" i="1"/>
  <c r="I119" i="1"/>
  <c r="I120" i="1"/>
  <c r="I121" i="1"/>
  <c r="I123" i="1"/>
  <c r="I124" i="1"/>
  <c r="I125" i="1"/>
  <c r="I126" i="1"/>
  <c r="I127" i="1"/>
  <c r="I128" i="1"/>
  <c r="I129" i="1"/>
  <c r="I130" i="1"/>
  <c r="I131" i="1"/>
  <c r="I132" i="1"/>
  <c r="I133" i="1"/>
  <c r="I149" i="1"/>
  <c r="I150" i="1"/>
  <c r="I151" i="1"/>
  <c r="I155" i="1"/>
  <c r="I156" i="1"/>
  <c r="I157" i="1"/>
  <c r="I158" i="1"/>
  <c r="I159" i="1"/>
  <c r="I160" i="1"/>
  <c r="I161" i="1"/>
  <c r="I162" i="1"/>
  <c r="I164" i="1"/>
  <c r="I165" i="1"/>
  <c r="I173" i="1"/>
  <c r="I174" i="1"/>
  <c r="I175" i="1"/>
  <c r="I176" i="1"/>
  <c r="I177" i="1"/>
  <c r="I178" i="1"/>
  <c r="I182" i="1"/>
  <c r="I183" i="1"/>
  <c r="I184" i="1"/>
  <c r="I193" i="1"/>
  <c r="I204" i="1"/>
  <c r="I206" i="1"/>
  <c r="I208" i="1"/>
  <c r="I210" i="1"/>
  <c r="I211" i="1"/>
  <c r="I212" i="1"/>
  <c r="I213" i="1"/>
  <c r="I214" i="1"/>
  <c r="I215" i="1"/>
  <c r="I259" i="1"/>
  <c r="I260" i="1"/>
  <c r="I261" i="1"/>
  <c r="I262" i="1"/>
  <c r="I263" i="1"/>
  <c r="I264" i="1"/>
  <c r="I265" i="1"/>
  <c r="I266" i="1"/>
  <c r="I267" i="1"/>
  <c r="I268" i="1"/>
  <c r="I269" i="1"/>
  <c r="I271" i="1"/>
  <c r="I272" i="1"/>
  <c r="I273" i="1"/>
  <c r="I274" i="1"/>
  <c r="I275" i="1"/>
  <c r="I276" i="1"/>
  <c r="I277" i="1"/>
  <c r="I278" i="1"/>
  <c r="I279" i="1"/>
  <c r="I280" i="1"/>
  <c r="I281" i="1"/>
  <c r="I283" i="1"/>
  <c r="I284" i="1"/>
  <c r="I285" i="1"/>
  <c r="I286" i="1"/>
  <c r="I287" i="1"/>
  <c r="I288" i="1"/>
  <c r="I289" i="1"/>
  <c r="I290" i="1"/>
  <c r="I291" i="1"/>
  <c r="I292" i="1"/>
  <c r="I293" i="1"/>
  <c r="I295" i="1"/>
  <c r="I296" i="1"/>
  <c r="I297" i="1"/>
  <c r="I298" i="1"/>
  <c r="I299" i="1"/>
  <c r="I300" i="1"/>
  <c r="I301" i="1"/>
  <c r="I305" i="1"/>
  <c r="I306" i="1"/>
  <c r="I307" i="1"/>
  <c r="I308" i="1"/>
  <c r="I309" i="1"/>
  <c r="I310" i="1"/>
  <c r="I311" i="1"/>
  <c r="I312" i="1"/>
  <c r="I313" i="1"/>
  <c r="I314" i="1"/>
  <c r="I315" i="1"/>
  <c r="I320" i="1"/>
  <c r="I321" i="1"/>
  <c r="I322" i="1"/>
  <c r="I323" i="1"/>
  <c r="I324" i="1"/>
  <c r="I325" i="1"/>
  <c r="I326" i="1"/>
  <c r="I327" i="1"/>
  <c r="I328" i="1"/>
  <c r="I329" i="1"/>
  <c r="I330" i="1"/>
  <c r="I332" i="1"/>
  <c r="I333" i="1"/>
  <c r="I334" i="1"/>
  <c r="I335" i="1"/>
  <c r="I336" i="1"/>
  <c r="I337" i="1"/>
  <c r="I338" i="1"/>
  <c r="I339" i="1"/>
  <c r="I340" i="1"/>
  <c r="I341" i="1"/>
  <c r="I342" i="1"/>
  <c r="I351" i="1"/>
  <c r="I353" i="1"/>
  <c r="I355" i="1"/>
  <c r="I365" i="1"/>
  <c r="I366" i="1"/>
  <c r="I367" i="1"/>
  <c r="I368" i="1"/>
  <c r="I369" i="1"/>
  <c r="I372" i="1"/>
  <c r="I373" i="1"/>
  <c r="I374" i="1"/>
  <c r="I375" i="1"/>
  <c r="I376" i="1"/>
  <c r="I377" i="1"/>
  <c r="I378" i="1"/>
  <c r="I379" i="1"/>
  <c r="I380" i="1"/>
  <c r="I381" i="1"/>
  <c r="I383" i="1"/>
  <c r="I384" i="1"/>
  <c r="I386" i="1"/>
  <c r="I387" i="1"/>
  <c r="I388" i="1"/>
  <c r="I389" i="1"/>
  <c r="I390" i="1"/>
  <c r="I391" i="1"/>
  <c r="I392" i="1"/>
  <c r="I393" i="1"/>
  <c r="I394" i="1"/>
  <c r="I398" i="1"/>
  <c r="I399" i="1"/>
  <c r="I411" i="1"/>
  <c r="I412" i="1"/>
  <c r="I424" i="1"/>
  <c r="I426" i="1"/>
  <c r="I430" i="1"/>
  <c r="I432" i="1"/>
  <c r="I434" i="1"/>
  <c r="I436" i="1"/>
  <c r="I437" i="1"/>
  <c r="I438" i="1"/>
  <c r="I439" i="1"/>
  <c r="I441" i="1"/>
  <c r="I444" i="1"/>
  <c r="I445" i="1"/>
  <c r="I446" i="1"/>
  <c r="I447" i="1"/>
  <c r="I448" i="1"/>
  <c r="I449" i="1"/>
  <c r="I450" i="1"/>
  <c r="I454" i="1"/>
  <c r="I465" i="1"/>
  <c r="I466" i="1"/>
  <c r="I467" i="1"/>
  <c r="I504" i="1"/>
  <c r="I505" i="1"/>
  <c r="I506" i="1"/>
  <c r="I507" i="1"/>
  <c r="I508" i="1"/>
  <c r="I509" i="1"/>
  <c r="I510" i="1"/>
  <c r="I511" i="1"/>
  <c r="I512" i="1"/>
  <c r="I513" i="1"/>
  <c r="I514" i="1"/>
  <c r="I524" i="1"/>
  <c r="I525" i="1"/>
  <c r="I526" i="1"/>
  <c r="I527" i="1"/>
  <c r="I528" i="1"/>
  <c r="I529" i="1"/>
  <c r="I530" i="1"/>
  <c r="I531" i="1"/>
  <c r="I532" i="1"/>
  <c r="I533" i="1"/>
  <c r="I534" i="1"/>
  <c r="I544" i="1"/>
  <c r="I545" i="1"/>
  <c r="I546" i="1"/>
  <c r="I547" i="1"/>
  <c r="I548" i="1"/>
  <c r="I549" i="1"/>
  <c r="I550" i="1"/>
  <c r="I551" i="1"/>
  <c r="I552" i="1"/>
  <c r="I553" i="1"/>
  <c r="I554" i="1"/>
  <c r="I556" i="1"/>
  <c r="I557" i="1"/>
  <c r="I558" i="1"/>
  <c r="I559" i="1"/>
  <c r="I560" i="1"/>
  <c r="I561" i="1"/>
  <c r="I562" i="1"/>
  <c r="I563" i="1"/>
  <c r="I564" i="1"/>
  <c r="I565" i="1"/>
  <c r="I566" i="1"/>
  <c r="I568" i="1"/>
  <c r="I569" i="1"/>
  <c r="I570" i="1"/>
  <c r="I571" i="1"/>
  <c r="I572" i="1"/>
  <c r="I573" i="1"/>
  <c r="I574" i="1"/>
  <c r="I575" i="1"/>
  <c r="I576" i="1"/>
  <c r="I577" i="1"/>
  <c r="I578" i="1"/>
  <c r="I580" i="1"/>
  <c r="I581" i="1"/>
  <c r="I582" i="1"/>
  <c r="I583" i="1"/>
  <c r="I584" i="1"/>
  <c r="I585" i="1"/>
  <c r="I586" i="1"/>
  <c r="I590" i="1"/>
  <c r="I591" i="1"/>
  <c r="I592" i="1"/>
  <c r="I593" i="1"/>
  <c r="I594" i="1"/>
  <c r="I595" i="1"/>
  <c r="I596" i="1"/>
  <c r="I597" i="1"/>
  <c r="I598" i="1"/>
  <c r="I599" i="1"/>
  <c r="I600" i="1"/>
  <c r="I605" i="1"/>
  <c r="I606" i="1"/>
  <c r="I607" i="1"/>
  <c r="I608" i="1"/>
  <c r="I609" i="1"/>
  <c r="I610" i="1"/>
  <c r="I611" i="1"/>
  <c r="I612" i="1"/>
  <c r="I613" i="1"/>
  <c r="I614" i="1"/>
  <c r="I615" i="1"/>
  <c r="I617" i="1"/>
  <c r="I618" i="1"/>
  <c r="I619" i="1"/>
  <c r="I620" i="1"/>
  <c r="I621" i="1"/>
  <c r="I622" i="1"/>
  <c r="I623" i="1"/>
  <c r="I624" i="1"/>
  <c r="I625" i="1"/>
  <c r="I626" i="1"/>
  <c r="I627" i="1"/>
  <c r="I661" i="1"/>
  <c r="I663" i="1"/>
  <c r="I664" i="1"/>
  <c r="I666" i="1"/>
  <c r="I668" i="1"/>
  <c r="I669" i="1"/>
  <c r="I671" i="1"/>
  <c r="I674" i="1"/>
  <c r="I675" i="1"/>
  <c r="I746" i="1"/>
  <c r="I747" i="1"/>
  <c r="I748" i="1"/>
  <c r="I754" i="1"/>
  <c r="I755" i="1"/>
  <c r="I768" i="1"/>
  <c r="I769" i="1"/>
  <c r="I770" i="1"/>
  <c r="I771" i="1"/>
  <c r="I772" i="1"/>
  <c r="I773" i="1"/>
  <c r="I777" i="1"/>
  <c r="I778" i="1"/>
  <c r="I779" i="1"/>
  <c r="I780" i="1"/>
  <c r="I781" i="1"/>
  <c r="I782" i="1"/>
  <c r="I848" i="1"/>
  <c r="I849" i="1"/>
  <c r="I853" i="1"/>
  <c r="I855" i="1"/>
  <c r="I858" i="1"/>
  <c r="I859" i="1"/>
  <c r="I860" i="1"/>
  <c r="I861" i="1"/>
  <c r="I862" i="1"/>
  <c r="I865" i="1"/>
  <c r="I868" i="1"/>
  <c r="I869" i="1"/>
  <c r="I870" i="1"/>
  <c r="I871" i="1"/>
  <c r="I872" i="1"/>
  <c r="I875" i="1"/>
  <c r="I894" i="1"/>
  <c r="I895" i="1"/>
  <c r="I896" i="1"/>
  <c r="I897" i="1"/>
  <c r="I898" i="1"/>
  <c r="I899" i="1"/>
  <c r="I900" i="1"/>
  <c r="I901" i="1"/>
  <c r="I904" i="1"/>
  <c r="I905" i="1"/>
  <c r="I906" i="1"/>
  <c r="I907" i="1"/>
  <c r="I908" i="1"/>
  <c r="I909" i="1"/>
  <c r="I910" i="1"/>
  <c r="I911" i="1"/>
  <c r="I912" i="1"/>
  <c r="I913" i="1"/>
  <c r="I914" i="1"/>
  <c r="I915" i="1"/>
  <c r="I916" i="1"/>
  <c r="I917" i="1"/>
  <c r="I919" i="1"/>
  <c r="I920" i="1"/>
  <c r="I921" i="1"/>
  <c r="I922" i="1"/>
  <c r="I923" i="1"/>
  <c r="I924" i="1"/>
  <c r="I925" i="1"/>
  <c r="I926" i="1"/>
  <c r="I927" i="1"/>
  <c r="I928" i="1"/>
  <c r="I930" i="1"/>
  <c r="I931" i="1"/>
  <c r="I932" i="1"/>
  <c r="I933" i="1"/>
  <c r="I934" i="1"/>
  <c r="I935" i="1"/>
  <c r="I936" i="1"/>
  <c r="I937" i="1"/>
  <c r="I938" i="1"/>
  <c r="I939" i="1"/>
  <c r="I940" i="1"/>
  <c r="I942" i="1"/>
  <c r="I943" i="1"/>
  <c r="I944" i="1"/>
  <c r="I945" i="1"/>
  <c r="I946" i="1"/>
  <c r="I947" i="1"/>
  <c r="I948" i="1"/>
  <c r="I949" i="1"/>
  <c r="I950" i="1"/>
  <c r="I951" i="1"/>
  <c r="I952" i="1"/>
  <c r="I953" i="1"/>
  <c r="I955" i="1"/>
  <c r="I956" i="1"/>
  <c r="I957" i="1"/>
  <c r="I958" i="1"/>
  <c r="I959" i="1"/>
  <c r="I960" i="1"/>
  <c r="I961" i="1"/>
  <c r="I962" i="1"/>
  <c r="I963" i="1"/>
  <c r="I964" i="1"/>
  <c r="I965" i="1"/>
  <c r="I966" i="1"/>
  <c r="I967" i="1"/>
  <c r="I968" i="1"/>
  <c r="I969" i="1"/>
  <c r="I970" i="1"/>
  <c r="I971" i="1"/>
  <c r="I1002" i="1"/>
  <c r="I1003" i="1"/>
  <c r="I1004" i="1"/>
  <c r="I1005" i="1"/>
  <c r="I1006" i="1"/>
  <c r="I1007" i="1"/>
  <c r="I1008" i="1"/>
  <c r="I1009" i="1"/>
  <c r="I1010" i="1"/>
  <c r="I1011" i="1"/>
  <c r="I1012" i="1"/>
  <c r="I1013" i="1"/>
  <c r="I1014" i="1"/>
  <c r="I1015" i="1"/>
  <c r="I1016" i="1"/>
  <c r="I1017" i="1"/>
  <c r="I1018" i="1"/>
  <c r="I1019" i="1"/>
  <c r="I1020" i="1"/>
  <c r="I1021" i="1"/>
  <c r="I1022" i="1"/>
  <c r="I1023" i="1"/>
  <c r="I62" i="1"/>
</calcChain>
</file>

<file path=xl/sharedStrings.xml><?xml version="1.0" encoding="utf-8"?>
<sst xmlns="http://schemas.openxmlformats.org/spreadsheetml/2006/main" count="4870" uniqueCount="1955">
  <si>
    <t>Accord-Cadre "FOURNITURE DE SERVICES DE TELECOMMUNICATION (FIXE, MOBILE, DONNEES, SECOURS), FIBRE NOIRE, COUVERTURE INDOOR, APPAREILS MOBILES, WI-FI PUBLIC, ET SERVICES ASSOCIES"</t>
  </si>
  <si>
    <t>2024_AOO_TELECOMS</t>
  </si>
  <si>
    <t>BPU METROPOLE</t>
  </si>
  <si>
    <t>LOT 2 : Services de télécommunications FIXES avec engagements de service avancés</t>
  </si>
  <si>
    <t>Les informations du BPU doivent être complétées dans toutes les cellules en BLEU</t>
  </si>
  <si>
    <t>Les candidats peuvent ajouter des lignes dans les tableaux</t>
  </si>
  <si>
    <t>Service</t>
  </si>
  <si>
    <t>Description</t>
  </si>
  <si>
    <t>Référence</t>
  </si>
  <si>
    <t>Frais de mise en service
Les 2 premières années de marché</t>
  </si>
  <si>
    <t>Frais de mise en service
La 3eme année de marché</t>
  </si>
  <si>
    <t>Frais de mise en service
à partir de la 4eme année de marché</t>
  </si>
  <si>
    <t>Prix Public €HT</t>
  </si>
  <si>
    <t>Prix Remisé €HT</t>
  </si>
  <si>
    <t>Prix Remisé €TTC</t>
  </si>
  <si>
    <t>Remarques</t>
  </si>
  <si>
    <t>Internet</t>
  </si>
  <si>
    <t>FTTO - Zone 1</t>
  </si>
  <si>
    <t>10 Mbps</t>
  </si>
  <si>
    <t>Offre Connect Intégral
THD Fibre dédiée 10M</t>
  </si>
  <si>
    <t>Zone 1 = Zone ZTC
Connect Fibre optique 10M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</si>
  <si>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20 Mbps</t>
  </si>
  <si>
    <t>Offre Connect Intégral
THD Fibre dédiée 20M</t>
  </si>
  <si>
    <t>Zone 1 = Zone ZTC
Connect Fibre optique 20M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</si>
  <si>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40 Mbps</t>
  </si>
  <si>
    <t>Offre Connect Intégral
THD Fibre dédiée 40M</t>
  </si>
  <si>
    <t>Zone 1 = Zone ZTC
Connect Fibre optique 40M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</si>
  <si>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60 Mbps</t>
  </si>
  <si>
    <t>Offre Connect Intégral
THD Fibre dédiée 60M</t>
  </si>
  <si>
    <t>Zone 1 = Zone ZTC
Connect Fibre optique 60M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</si>
  <si>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80 Mbps</t>
  </si>
  <si>
    <t>Offre Connect Intégral
THD Fibre dédiée 80M</t>
  </si>
  <si>
    <t>Zone ZTC
Connect Fibre optique 80M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</si>
  <si>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100 Mbps</t>
  </si>
  <si>
    <t>Offre Connect Intégral
THD Fibre dédiée 100M</t>
  </si>
  <si>
    <t>Zone 1 = Zone ZTC
Connect Fibre optique 100M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</si>
  <si>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200 Mbps</t>
  </si>
  <si>
    <t>Offre Connect Intégral
THD Fibre dédiée 200M</t>
  </si>
  <si>
    <t>Zone 1 = Zone ZTC
Connect Fibre optique 200M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</si>
  <si>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400 Mbps</t>
  </si>
  <si>
    <t>Offre Connect Intégral
THD Fibre dédiée 500M</t>
  </si>
  <si>
    <t>Zone 1 = Zone ZTC
Connect Fibre optique 500M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</si>
  <si>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600 Mbps</t>
  </si>
  <si>
    <t>Offre Connect Intégral
THD Fibre dédiée 800M</t>
  </si>
  <si>
    <t>Zone 1 = Zone ZTC
Connect Fibre optique 800M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</si>
  <si>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800 Mbps</t>
  </si>
  <si>
    <t>1 Gbps</t>
  </si>
  <si>
    <t>Offre Connect Intégral
THD Fibre dédiée 1G</t>
  </si>
  <si>
    <t>Zone 1 = Zone ZTC
Connect Fibre optique 1G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</si>
  <si>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FTTO - Zone 2</t>
  </si>
  <si>
    <t>Zone 2 = Fibre en propre ZVE / ZVS / ZV0 / NETCENTER
Connect Fibre optique 10M (1 adresse IPv4 publique fixe incluse). Desserte interne incluse jusqu'à 30 mètres linéaires
Débit fourni :100% débit garanti
Garantie du temps de rétablissement : GTR 4H 8H-18h du lundi au samedi inclus
Fourniture et maintenance du routeur : Inclus sauf pour prise Connectcenter
Installation sur site du routeur : Inclus durant les heures ouvrées</t>
  </si>
  <si>
    <t>Fibre en propre ZVE / ZVS / ZV0 / NETCENTER
Connect Fibre optique 20M (1 adresse IPv4 publique fixe incluse). Desserte interne incluse jusqu'à 30 mètres linéaires
Débit fourni :100% débit garanti
Garantie du temps de rétablissement : GTR 4H 8H-18h du lundi au samedi inclus
Fourniture et maintenance du routeur : Inclus sauf pour prise Connectcenter
Installation sur site du routeur : Inclus durant les heures ouvrées</t>
  </si>
  <si>
    <t>Zone 2 = Fibre en propre ZVE / ZVS / ZV0 / NETCENTER
Connect Fibre optique 40M (1 adresse IPv4 publique fixe incluse). Desserte interne incluse jusqu'à 30 mètres linéaires
Débit fourni :100% débit garanti
Garantie du temps de rétablissement : GTR 4H 8H-18h du lundi au samedi inclus
Fourniture et maintenance du routeur : Inclus sauf pour prise Connectcenter
Installation sur site du routeur : Inclus durant les heures ouvrées</t>
  </si>
  <si>
    <t>Zone 2 = Fibre en propre ZVE / ZVS / ZV0 / NETCENTER
Connect Fibre optique 60M (1 adresse IPv4 publique fixe incluse). Desserte interne incluse jusqu'à 30 mètres linéaires
Débit fourni :100% débit garanti
Garantie du temps de rétablissement : GTR 4H 8H-18h du lundi au samedi inclus
Fourniture et maintenance du routeur : Inclus sauf pour prise Connectcenter
Installation sur site du routeur : Inclus durant les heures ouvrées</t>
  </si>
  <si>
    <t>Zone 2 = Fibre en propre ZVE / ZVS / ZV0 / NETCENTER
Connect Fibre optique 80M (1 adresse IPv4 publique fixe incluse). Desserte interne incluse jusqu'à 30 mètres linéaires
Débit fourni :100% débit garanti
Garantie du temps de rétablissement : GTR 4H 8H-18h du lundi au samedi inclus
Fourniture et maintenance du routeur : Inclus sauf pour prise Connectcenter
Installation sur site du routeur : Inclus durant les heures ouvrées</t>
  </si>
  <si>
    <t xml:space="preserve"> Zone 2 = Fibre en propre ZVE / ZVS / ZV0 / NETCENTER
Connect Fibre optique 100M (1 adresse IPv4 publique fixe incluse). Desserte interne incluse jusqu'à 30 mètres linéaires
Débit fourni :100% débit garanti
Garantie du temps de rétablissement : GTR 4H 8H-18h du lundi au samedi inclus
Fourniture et maintenance du routeur : Inclus sauf pour prise Connectcenter
Installation sur site du routeur : Inclus durant les heures ouvrées</t>
  </si>
  <si>
    <t>Zone 2 = Fibre en propre ZVE / ZVS / ZV0 / NETCENTER
Connect Fibre optique 200M (1 adresse IPv4 publique fixe incluse). Desserte interne incluse jusqu'à 30 mètres linéaires
Débit fourni :100% débit garanti
Garantie du temps de rétablissement : GTR 4H 8H-18h du lundi au samedi inclus
Fourniture et maintenance du routeur : Inclus sauf pour prise Connectcenter
Installation sur site du routeur : Inclus durant les heures ouvrées</t>
  </si>
  <si>
    <t>Zone 2 = Fibre en propre ZVE / ZVS / ZV0 / NETCENTER
Connect Fibre optique 500M (1 adresse IPv4 publique fixe incluse). Desserte interne incluse jusqu'à 30 mètres linéaires
Débit fourni :100% débit garanti
Garantie du temps de rétablissement : GTR 4H 8H-18h du lundi au samedi inclus
Fourniture et maintenance du routeur : Inclus sauf pour prise Connectcenter
Installation sur site du routeur : Inclus durant les heures ouvrées</t>
  </si>
  <si>
    <t>Zone 2 = Fibre en propre ZVE / ZVS / ZV0 / NETCENTER
Connect Fibre optique 800M (1 adresse IPv4 publique fixe incluse). Desserte interne incluse jusqu'à 30 mètres linéaires
Débit fourni :100% débit garanti
Garantie du temps de rétablissement : GTR 4H 8H-18h du lundi au samedi inclus
Fourniture et maintenance du routeur : Inclus sauf pour prise Connectcenter
Installation sur site du routeur : Inclus durant les heures ouvrées</t>
  </si>
  <si>
    <t>Zone 2 = Fibre en propre ZVE / ZVS / ZV0 / NETCENTER
Connect Fibre optique 1G (1 adresse IPv4 publique fixe incluse). Desserte interne incluse jusqu'à 30 mètres linéaires
Débit fourni :100% débit garanti
Garantie du temps de rétablissement : GTR 4H 8H-18h du lundi au samedi inclus
Fourniture et maintenance du routeur : Inclus sauf pour prise Connectcenter
Installation sur site du routeur : Inclus durant les heures ouvrées</t>
  </si>
  <si>
    <t>FTTO - Zone 3</t>
  </si>
  <si>
    <t>FTTO - Zone 4</t>
  </si>
  <si>
    <t>FTTO - Zone 5</t>
  </si>
  <si>
    <t>FTTO - Zone 6</t>
  </si>
  <si>
    <t>FTTO - Zone 7</t>
  </si>
  <si>
    <t>FTTO - Zone 8</t>
  </si>
  <si>
    <t>FTTO - Zone 9</t>
  </si>
  <si>
    <t>SDSL</t>
  </si>
  <si>
    <t>1 Mbps</t>
  </si>
  <si>
    <t>Offre Connect Intégral
Prise Premium SDSL 1M 1 paire</t>
  </si>
  <si>
    <t>Prise Prenium SDSL 1M (1 adresse IPv4 publique fixe incluse). Desserte interne incluse jusqu'à 3 mètres linéaires
Débit fourni :100% débit garanti
Garantie du temps de rétablissement : GTR 4H 8H-18h du lundi au samedi inclus
Fourniture et maintenance du routeur : Inclus 
Installation sur site du routeur : Inclus durant les heures ouvrées</t>
  </si>
  <si>
    <t>Offre Connect Intégral
Prise Premium SDSL 1M  2 paires</t>
  </si>
  <si>
    <t>Offre Connect Intégral
Prise Premium SDSL 1M  4 paires</t>
  </si>
  <si>
    <t>Prise Prenium SDSL  1M (1 adresse IPv4 publique fixe incluse). Desserte interne incluse jusqu'à 3 mètres linéaires
Débit fourni :100% débit garanti
Garantie du temps de rétablissement : GTR 4H 8H-18h du lundi au samedi inclus
Fourniture et maintenance du routeur : Inclus 
Installation sur site du routeur : Inclus durant les heures ouvrées</t>
  </si>
  <si>
    <t>2 Mbps</t>
  </si>
  <si>
    <t>Offre Connect Intégral
Prise Premium SDSL 2M 1 pare</t>
  </si>
  <si>
    <t>Prise Prenium  SDSL 2M (1 adresse IPv4 publique fixe incluse). Desserte interne incluse jusqu'à 3 mètres linéaires
Débit fourni :100% débit garanti
Garantie du temps de rétablissement : GTR 4H 8H-18h du lundi au samedi inclus
Fourniture et maintenance du routeur : Inclus 
Installation sur site du routeur : Inclus durant les heures ouvrées</t>
  </si>
  <si>
    <t>Offre Connect Intégral
Prise Premium SDSL 2M 2 paires</t>
  </si>
  <si>
    <t>Offre Connect Intégral
Prise Premium SDSL 2M 4 paires</t>
  </si>
  <si>
    <t>4 Mbps</t>
  </si>
  <si>
    <t>Offre Connect Intégral
Prise Premium SDSL 4M 1 paire</t>
  </si>
  <si>
    <t>Prise Prenium  SDSL 4M (1 adresse IPv4 publique fixe incluse). Desserte interne incluse jusqu'à 3 mètres linéaires
Débit fourni :100% débit garanti
Garantie du temps de rétablissement : GTR 4H 8H-18h du lundi au samedi inclus
Fourniture et maintenance du routeur : Inclus 
Installation sur site du routeur : Inclus durant les heures ouvrées</t>
  </si>
  <si>
    <t>Offre Connect Intégral
Prise Premium SDSL 4M 2 paires</t>
  </si>
  <si>
    <t>Offre Connect Intégral
Prise Premium SDSL 4M 4 paires</t>
  </si>
  <si>
    <t>8 Mbps</t>
  </si>
  <si>
    <t>Offre Connect Intégral
Prise Premium SDSL 8M 2 paires</t>
  </si>
  <si>
    <t>Prise Prenium  SDSL 8M (1 adresse IPv4 publique fixe incluse). Desserte interne incluse jusqu'à 3 mètres linéaires
Débit fourni :100% débit garanti
Garantie du temps de rétablissement : GTR 4H 8H-18h du lundi au samedi inclus
Fourniture et maintenance du routeur : Inclus 
Installation sur site du routeur : Inclus durant les heures ouvrées</t>
  </si>
  <si>
    <t>Offre Connect Intégral
Prise Premium SDSL 8M 4 paires</t>
  </si>
  <si>
    <t>Zone 2 = Fibre en propre ZVE / ZVS / ZV0 / NETCENTER
Connect Fibre optique 10M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</si>
  <si>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VDSL</t>
  </si>
  <si>
    <t>Offre Connect ACCESS
Prise VDSL</t>
  </si>
  <si>
    <t>Débit fourni : En VDSL : jusqu'à 90 Mbit/s descendant et 30 Mbit/s montant
Desserte obligatoire pour l'offre Connect Access xDSL (voir désignation "Installation sur site avec une desserte interne cuivre simple (DSL)")
Fourniture et maintenance du routeur : inclus
Installation sur site du routeur de raccordement : Incluse durant les heures ouvrées pour DSL dans les cas de dégroupage de ligne sur NDI inactif et construction de ligne
Garantie du Temps d'Intervention : GTI 8H du lundi au samedi
Fourniture : '1 adresse IPv4 publique fixe
1 FireWall embarqué paramétré avec des règles de sécurité par protocole, port ou ACL
1 ligne téléphonique* à demander lors de la souscription, sans aucune inscription dans l'annuaire universel par défaut
1 accés WIFI à demander lors de la souscription</t>
  </si>
  <si>
    <t xml:space="preserve">Installation sur site avec une desserte interne cuivre simple (DSL) </t>
  </si>
  <si>
    <t>Installation sur site avec une desserte interne complexe</t>
  </si>
  <si>
    <t>pour les autres cas : dessertes complexes, travaux en hauteur, percement…</t>
  </si>
  <si>
    <t>QoS 10 Mbps et moins</t>
  </si>
  <si>
    <t>Pack Cos multimédia
Disponible uniquement sur offre IPnet</t>
  </si>
  <si>
    <t>Inclus sur THD et accès SDSL 
Fas offerts lors de la commande initiale avec une prise Connect Integral</t>
  </si>
  <si>
    <t>QoS 11 Mbps à 100 Mbps</t>
  </si>
  <si>
    <t>QoS &gt; à 100 Mbps</t>
  </si>
  <si>
    <t>Inclus sur THD et accès SDSL 
Fas facturés en cas de souscription différée  avec une prise Connect Integral</t>
  </si>
  <si>
    <t>GTR 4H classique 8/18h 5J/7</t>
  </si>
  <si>
    <t>GTR 4H classique 8/18h 6J/7</t>
  </si>
  <si>
    <t>Incluse sur accès THD et SDSL</t>
  </si>
  <si>
    <t>GTR 4H avancée 24/24h 7J/7</t>
  </si>
  <si>
    <t>GTR sur prise Premuim SDSL et THD</t>
  </si>
  <si>
    <t>GTR 10H 8/18h 6J/7</t>
  </si>
  <si>
    <t>GTR sur accès Connect Access FTTH/FTTB</t>
  </si>
  <si>
    <t>GTR sur accès Connect Access xDSL</t>
  </si>
  <si>
    <t>Backup - Bascule automatique sur lien de secours</t>
  </si>
  <si>
    <t>Secours permanent - secours par prise Premium</t>
  </si>
  <si>
    <t>Support de secours actif/passif - Option Sécurisation avec 2 accès en fonctionnement nominal/secours - ( Lien de backup : débit &lt;= lien nominal)
Prix du service = Prix des liens nominaux et secours  Prenium
 Prenium = SDSL
Les frais de mis en service sont appliqués si la sécurisation est mise en place de façon différée par rapport au lien nominal</t>
  </si>
  <si>
    <t>Backup - Partage de charge</t>
  </si>
  <si>
    <t>Secours Haute Disponibilité -Prise Premium par prise Premium</t>
  </si>
  <si>
    <t>Support de secours actif/actif - Option Sécurisation avec Second accès en mode partage de charge - ( Lien de backup : débit = lien nominal)
Prix du service = Prix des 2 liens Prenium. Prenium = SDSL
Les frais de mis en service sont appliqués si la sécurisation est mise en place de façon différée par rapport au lien nominal</t>
  </si>
  <si>
    <t>Backup - Bascule automatique sur lien de secours
Backup - Partage de charge</t>
  </si>
  <si>
    <t>Option réseau Tiers</t>
  </si>
  <si>
    <t>L'option Réseau Tiers consiste à produire les 2 accès Premium composant une Prise Secourue (Secours Permanent ou Haute Disponibilité) sur des équipements différents : 1 accès sera dégroupé via le réseau SFR, 1 accès sera dégroupée via le réseau de l'opérateur historique.</t>
  </si>
  <si>
    <t>Secours Permanent via réseau mobile</t>
  </si>
  <si>
    <t>Secours Permanent via réseau mobile
Secours Permanent 4G</t>
  </si>
  <si>
    <t>Secours permanent pour prise Connect integral THD et SDSL</t>
  </si>
  <si>
    <t>Secours Permanent via réseau mobile
Secours Permanent 5G</t>
  </si>
  <si>
    <t xml:space="preserve">Installation obligatoire pour les Secours Permanent via réseau mobile
Secours Permanent 4G </t>
  </si>
  <si>
    <t xml:space="preserve">Installation obligatoire pour les Secours Permanent via réseau mobile
Secours Permanent 5G </t>
  </si>
  <si>
    <t>Installation obligatoire pour les Secours Permanent via réseau mobile
Secours Permanent 5G</t>
  </si>
  <si>
    <t>Adresse IP Publique</t>
  </si>
  <si>
    <t>Une adresse IP Publique incluse par lien souscrit</t>
  </si>
  <si>
    <t xml:space="preserve">Incluse </t>
  </si>
  <si>
    <t>2 adresses IPv4 (subnet /30)</t>
  </si>
  <si>
    <t>adresses IPv4 pour prises Connect Access, Connect Plus et Connect Integral</t>
  </si>
  <si>
    <t>6 adresses IPv4 (subnet /29)</t>
  </si>
  <si>
    <t>14 adresses IPv4 (subnet /28)</t>
  </si>
  <si>
    <t>adresses IPv4  pour prises Connect Access, Connect Plus et Connect Integral</t>
  </si>
  <si>
    <t>30 adresses IPv4 (subnet /27)</t>
  </si>
  <si>
    <t>62 adresses IPv4 (subnet /26)</t>
  </si>
  <si>
    <t>Double adressage IP</t>
  </si>
  <si>
    <t>Double adressage (IPv4+IPv6) &lt; 20M</t>
  </si>
  <si>
    <t>Option de double adressage IP nécessitant la souscription d'adresse IPV4 voir ci-dessus les tarifs en fonction du nombre d'IPV4.
Option disponible uniquement pour les prises Connect Integral</t>
  </si>
  <si>
    <t>Double adressage (IPv4+IPv6) &lt;= 100M</t>
  </si>
  <si>
    <t>Double adressage (IPv4+IPv6) &gt; 100M</t>
  </si>
  <si>
    <t>Accès MIB</t>
  </si>
  <si>
    <t>Accès MIB inclus</t>
  </si>
  <si>
    <t>Supervision proactive</t>
  </si>
  <si>
    <t>Supervision proactive incluse avec la prestation ROC proposée</t>
  </si>
  <si>
    <t xml:space="preserve">Sécurisation de classe 2 (raccordement double au réseau en fibres optiques avec une double adduction (cheminement distincts) et une double pénétration. </t>
  </si>
  <si>
    <t>Sécurisation de classe 3 (permet en plus du raccordement de classe 2, un rattachement à deux centraux, un doublement des locaux techniques de bâtiment, de la desserte interne et des locaux techniques de distribution.</t>
  </si>
  <si>
    <t>ADSL</t>
  </si>
  <si>
    <t>A détailler par le candidat</t>
  </si>
  <si>
    <t>Offre Connect ACCESS
Prise ADSL</t>
  </si>
  <si>
    <t>Débit fourni : En ADSL jusqu'à 20 Mbit/s descendant et 1 Mbit/s montant
Création du lien d'accès : inclus
Desserte interne :elle est obligatoire et payante pour xDSL. Se référer la ligne du BPU "Installation sur site avec une desserte interne cuivre simple (DSL) "
Si desserte complexe se référer à la ligne du BPU " Installation sur site avec une desserte interne complexe (DSL)"
Fourniture et maintenance du routeur : inclus
Installation sur site du routeur de raccordement : Incluse durant les heures ouvrées pour DSL dans les cas de dégroupage de ligne sur NDI inactif et construction de ligne
Garantie du Temps d'Intervention : GTI 8H du lundi au samedi
Fourniture : '1 adresse IPv4 publique fixe
1 FireWall embarqué paramétré avec des règles de sécurité par protocole, port ou ACL
1 ligne téléphonique* à demander lors de la souscription, sans aucune inscription dans l'annuaire universel par défaut
1 accés WIFI à demander lors de la souscription</t>
  </si>
  <si>
    <t>FTTH - Zone 1</t>
  </si>
  <si>
    <t>Prise FTTH 
Débit non garanti</t>
  </si>
  <si>
    <t>Offre Connect ACCESS
Prise fibre FTTB/FTTH</t>
  </si>
  <si>
    <t xml:space="preserve">Fibre Optique Mutualisée (FOM) : jusqu'à 2Gbit/s descendant et 500Mbit/s montant
Création du lien d'accès : inclus
Desserte interne : Incluse jusqu'à 100m linéaires pour FOM
Fourniture et maintenance du routeur :inclus
Installation sur site du routeur de raccordement : Incluse durant les heures ouvrées pour FTTx 
Garantie du Temps d'Intervention : GTI 8H du lundi au samedi
Fourniture : '1 adresse IPv4 publique fixe
1 FireWall embarqué paramétré avec des règles de sécurité par protocole, port ou ACL
1 ligne téléphonique* à demander lors de la souscription, sans aucune inscription dans l'annuaire universel par défaut
1 accés WIFI à demander lors de la souscription
</t>
  </si>
  <si>
    <t>Prise FTTH 
Débit garanti</t>
  </si>
  <si>
    <t xml:space="preserve"> Offre Connect PLUS 
Prise fibre FTTH 100 M garanti</t>
  </si>
  <si>
    <t>Fibre Optique Mutualisée (FTTH-GPON) : jusqu'à 2Gbit/s descendant et 500Mbit/s montant
Création du lien d'accès : inclus
Desserte interne : Incluse jusqu'à 100m linéaires pour FOM
Fourniture et maintenance du routeur :inclus
Installation sur site du routeur de raccordement : Incluse durant les heures ouvrées pour FTTx 
Garantie du Temps d'Intervention : GTR 10H du lundi au samedi 8H-18H
Fourniture : '1 adresse IPv4 publique fixe
1 FireWall embarqué paramétré avec des règles de sécurité par protocole, port ou ACL
1 backup 4G (clé 4G branchée sur l'équipement qui bascule le contexte réseau client sur le réseau mobile SFR)
1 ligne téléphonique* à demander lors de la souscription, sans aucune inscription dans l'annuaire universel par défaut
1 accés WIFI à demander lors de la souscription
1 module de raccordement LAN (SFP+ LAN 10G) en cuivre uniquement pour FTTH-XGSPON</t>
  </si>
  <si>
    <t>Fibre Optique Mutualisée (FTTH-XGSPON) : jusqu'à 8Gbit/s descendant et montant
Création du lien d'accès : inclus
Desserte interne : Incluse jusqu'à 100m linéaires pour FOM
Fourniture et maintenance du routeur :inclus
Installation sur site du routeur de raccordement : Incluse durant les heures ouvrées pour FTTx 
Garantie du Temps d'Intervention : GTR 10H du lundi au samedi 8H-18H
Fourniture : '1 adresse IPv4 publique fixe
1 FireWall embarqué paramétré avec des règles de sécurité par protocole, port ou ACL
1 backup 4G (clé 4G branchée sur l'équipement qui bascule le contexte réseau client sur le réseau mobile SFR)
1 ligne téléphonique* à demander lors de la souscription, sans aucune inscription dans l'annuaire universel par défaut
1 accés WIFI à demander lors de la souscription
1 module de raccordement LAN (SFP+ LAN 10G) en cuivre uniquement pour FTTH-XGSPON</t>
  </si>
  <si>
    <t>Prise FTTB 
Débit garanti</t>
  </si>
  <si>
    <t xml:space="preserve"> Offre Connect PLUS 
Prise fibre FTTB  10 M garanti</t>
  </si>
  <si>
    <t>Fibre Optique Mutualisée (FTTH-GPON) : jusqu'à 2Gbit/s descendant et 500Mbit/s montant
Création du lien d'accès : inclus
Desserte interne : Incluse jusqu'à 100m linéaires pour FOM
Fourniture et maintenance du routeur :inclus
Installation sur site du routeur de raccordement : Incluse durant les heures ouvrées pour FTTx 
Garantie du Temps d'Intervention : GTR 10H du lundi au samedi 8H-18H
Fourniture : '1 adresse IPv4 publique fixe
1 FireWall embarqué paramétré avec des règles de sécurité par protocole, port ou ACL
1 backup 4G (clé 4G branchée sur l'équipement qui bascule le contexte réseau client sur le réseau mobile SFR)
1 ligne téléphonique* à demander lors de la souscription, sans aucune inscription dans l'annuaire universel par défaut
1 accés WIFI à demander lors de la souscription</t>
  </si>
  <si>
    <t>Multiprise FTTH</t>
  </si>
  <si>
    <t>Prise Multiprise Connect Access fibre FTTH</t>
  </si>
  <si>
    <t>La multiprise FTTH est une nouvelle prise FTTH proposée par l'Opérateur d'Infrastructure (OI) dans le même local client.</t>
  </si>
  <si>
    <t>Prise Multiprise fibre FTTH Connect PLUS 100 M garanti</t>
  </si>
  <si>
    <t>Prise Multiprise fibre FTTH-XGSPON Connect PLUS 100 M garanti</t>
  </si>
  <si>
    <t xml:space="preserve">Frais d'ajout de prise pour Prise Multiprise fibre FTTH </t>
  </si>
  <si>
    <t>FTTH - Zone 2</t>
  </si>
  <si>
    <t>Fibre Optique Mutualisée (FOM) : jusqu'à 2Gbit/s descendant et 500Mbit/s montant
Dessert Interne Incluse jusqu'à 100m linéaires pour FOM
Fourniture et maintenance du routeur incluse
Installation sur site du routeur incluse durant les heures ouvrées
WIFI6 pour les accès FOM
GTI 8H du lundi au samedi
1 adresse IPv4
1 Firewall embarqué paramétré avec des règles de sécurité par protocole, port ou ACL
Option Wifi Incluse sur demande
Ligne Téléphonique incluse sur demande avec appels illimités vers les fixes et les mobiles en France métropolitaine</t>
  </si>
  <si>
    <t>FTTH - Zone 3</t>
  </si>
  <si>
    <t>FTTH - Zone 4</t>
  </si>
  <si>
    <t>4G / 5G</t>
  </si>
  <si>
    <t>Offre Connect Mobile 4G</t>
  </si>
  <si>
    <t>Prise Connect Mobile 4G 50Go</t>
  </si>
  <si>
    <t>Installation sur site incluse</t>
  </si>
  <si>
    <t>Prise Connect Mobile 4G 250Go</t>
  </si>
  <si>
    <t>Prise Connect Mobile 4G Illimité</t>
  </si>
  <si>
    <t>Offre Connect Mobile 5G</t>
  </si>
  <si>
    <t>Prise Connect Mobile 5G 100Go</t>
  </si>
  <si>
    <t>Prise Connect Mobile 5G 400Go</t>
  </si>
  <si>
    <t>Prise Connect Mobile 5G Illimité</t>
  </si>
  <si>
    <t>VPN MPLS</t>
  </si>
  <si>
    <t>Offre IPnet MPLS
THD Fibre dédiée 10M</t>
  </si>
  <si>
    <t>Zone 1 = Zone ZTC
IPnet Fibre optique 10M.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</si>
  <si>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Offre IPnet MPLS
THD Fibre dédiée 20M</t>
  </si>
  <si>
    <t>Zone 1 = Zone ZTC
IPnet Fibre optique 20M.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</si>
  <si>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Offre IPnet MPLS
THD Fibre dédiée 40M</t>
  </si>
  <si>
    <t>Zone 1 = Zone ZTC
IPnet Fibre optique 40M.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</si>
  <si>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Offre IPnet MPLS
THD Fibre dédiée 60M</t>
  </si>
  <si>
    <t>Zone 1 = Zone ZTC
IPnet Fibre optique 60M.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</si>
  <si>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Offre IPnet MPLS
THD Fibre dédiée 80M</t>
  </si>
  <si>
    <t>Zone 1 = Zone ZTC
IPnet Fibre optique 80M.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</si>
  <si>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Offre IPnet MPLS
THD Fibre dédiée 100M</t>
  </si>
  <si>
    <t>Zone 1 = Zone ZTC
IPnet Fibre optique 100M.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</si>
  <si>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Offre IPnet MPLS
THD Fibre dédiée 200M</t>
  </si>
  <si>
    <t>Zone 1 = Zone ZTC
IPnet Fibre optique 200M.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</si>
  <si>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Offre IPnet MPLS
THD Fibre dédiée 500M</t>
  </si>
  <si>
    <t>Zone 1 = Zone ZTC
IPnet Fibre optique 500M.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</si>
  <si>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Offre IPnet MPLS
THD Fibre dédiée 800M</t>
  </si>
  <si>
    <t>Zone 1 = Zone ZTC
IPnet Fibre optique 800M.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</si>
  <si>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Offre IPnet MPLS
THD Fibre dédiée 1G</t>
  </si>
  <si>
    <t>Zone 1 = Zone ZTC
IPnet Fibre optique 1G.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</si>
  <si>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Zone 2 = Fibre en propre ZVE / ZVS / ZV0 / NETCENTER
IPnet Fibre optique 10M.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</si>
  <si>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2 = Fibre en propre ZVE / ZVS / ZV0 / NETCENTER
IPnet Fibre optique 20M.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</si>
  <si>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2 = Fibre en propre ZVE / ZVS / ZV0 / NETCENTER
IPnet Fibre optique 40M.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</si>
  <si>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2 = Fibre en propre ZVE / ZVS / ZV0 / NETCENTER
IPnet Fibre optique 60M.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</si>
  <si>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2 = Fibre en propre ZVE / ZVS / ZV0 / NETCENTER
IPnet Fibre optique 80M.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</si>
  <si>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2 = Fibre en propre ZVE / ZVS / ZV0 / NETCENTER
IPnet Fibre optique 100M.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</si>
  <si>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2 = Fibre en propre ZVE / ZVS / ZV0 / NETCENTER
IPnet Fibre optique 200M.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</si>
  <si>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2 = Fibre en propre ZVE / ZVS / ZV0 / NETCENTER
IPnet Fibre optique 500M.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</si>
  <si>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2 = Fibre en propre ZVE / ZVS / ZV0 / NETCENTER
IPnet Fibre optique 800M.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</si>
  <si>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2 = Fibre en propre ZVE / ZVS / ZV0 / NETCENTER
IPnet Fibre optique 1G.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</si>
  <si>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CELAN O1 et O2
IPnet Fibre optique 10M.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</si>
  <si>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CELAN O1 et O2
IPnet Fibre optique 20M.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</si>
  <si>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CELAN O1 et O2
IPnet Fibre optique 40M.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</si>
  <si>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CELAN O1 et O2
IPnet Fibre optique 60M.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</si>
  <si>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CELAN O1 et O2
IPnet Fibre optique 80M.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</si>
  <si>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CELAN O1 et O2
IPnet Fibre optique 100M.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</si>
  <si>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CELAN O1 et O2
IPnet Fibre optique 200M.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</si>
  <si>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CELAN O1 et O2
IPnet Fibre optique 500M.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</si>
  <si>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CELAN O1 et O2
IPnet Fibre optique 800M.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</si>
  <si>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CELAN O1 et O2
IPnet Fibre optique 1G.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</si>
  <si>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CELAN O3
IPnet Fibre optique 10M.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</si>
  <si>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CELAN O3
IPnet Fibre optique 20M.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</si>
  <si>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CELAN O3
IPnet Fibre optique 40M.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</si>
  <si>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CELAN O3
IPnet Fibre optique 60M.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</si>
  <si>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CELAN O3
IPnet Fibre optique 80M.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</si>
  <si>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CELAN O3
IPnet Fibre optique 100M.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</si>
  <si>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CELAN O3
IPnet Fibre optique 200M.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</si>
  <si>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CELAN O3
IPnet Fibre optique 500M.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</si>
  <si>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CELAN O3
IPnet Fibre optique 800M.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</si>
  <si>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CELAN O3
IPnet Fibre optique 1G.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</si>
  <si>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FTTO - Zone 10</t>
  </si>
  <si>
    <t>6 Mbps</t>
  </si>
  <si>
    <t>Offre IPnet MPLS
THD Fibre dédiée 6M-DOM</t>
  </si>
  <si>
    <t>Zone 10 = DOM, Martinique, Guadeloupe, Réunion et Guyane 
IPnet Fibre optique 6M-DOM.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</si>
  <si>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Offre IPnet MPLS
THD Fibre dédiée 10M-DOM</t>
  </si>
  <si>
    <t>Zone 10 = DOM, Martinique, Guadeloupe, Réunion et Guyane 
IPnet Fibre optique 10M-DOM.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</si>
  <si>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Offre IPnet MPLS
THD Fibre dédiée 20M-DOM</t>
  </si>
  <si>
    <t>Zone 10 = DOM, Martinique, Guadeloupe, Réunion et Guyane 
IPnet Fibre optique 20M-DOM.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</si>
  <si>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Offre IPnet MPLS
Prise Premium SDSL 1M 1P/2P</t>
  </si>
  <si>
    <t>Débit fourni :100% débit garanti
Garantie du temps de rétablissement : GTR 4H 8H-18h du lundi au samedi inclus
Fourniture et maintenance du routeur : Inclus 
Installation sur site du routeur : Inclus durant les heures ouvrées</t>
  </si>
  <si>
    <t>Offre IPnet MPLS
Prise Premium SDSL 1M 4P</t>
  </si>
  <si>
    <t>Offre IPnet MPLS
Prise Premium SDSL 2M 1P/2P</t>
  </si>
  <si>
    <t>Offre IPnet MPLS
Prise Premium SDSL 2M  4P</t>
  </si>
  <si>
    <t>Offre IPnet MPLS
Prise Premium SDSL 4M 1P/2P</t>
  </si>
  <si>
    <t>Offre IPnet MPLS
Prise Premium SDSL 4M 4P</t>
  </si>
  <si>
    <t>Offre IPnet MPLS
Prise Premium SDSL 8M 1P/2P</t>
  </si>
  <si>
    <t>Offre IPnet MPLS
Prise Premium SDSL 8M 4P</t>
  </si>
  <si>
    <t>Offre IPnet MPLS
Prise Premium SDSL 12M 4P</t>
  </si>
  <si>
    <t>16 Mbps</t>
  </si>
  <si>
    <t>Offre IPnet MPLS
Prise Premium SDSL 16M 4P</t>
  </si>
  <si>
    <t>Prise Premium LS</t>
  </si>
  <si>
    <t>Prise Premium LS 2M</t>
  </si>
  <si>
    <t>512 Kbps  - DOM</t>
  </si>
  <si>
    <t>Prise Premium SDSL 512-DOM</t>
  </si>
  <si>
    <t>Zone = DOM, Martinique, Guadeloupe, Réunion et Guyane 
Débit fourni :100% débit garanti
Garantie du temps de rétablissement : GTR 4H 8H-18h du lundi au samedi inclus
Fourniture et maintenance du routeur : Inclus 
Installation sur site du routeur : Inclus durant les heures ouvrées</t>
  </si>
  <si>
    <t>1 Mbps - DOM</t>
  </si>
  <si>
    <t>Prise Premium SDSL 1M-DOM</t>
  </si>
  <si>
    <t>2 Mbps - DOM</t>
  </si>
  <si>
    <t>Prise Premium SDSL 2M-DOM</t>
  </si>
  <si>
    <t>4 Mbps - DOM</t>
  </si>
  <si>
    <t>Prise Premium SDSL 4M-DOM</t>
  </si>
  <si>
    <t>Prise VPN Ipnet Eco Business VDSL/ADSL 
(en construction de ligne)</t>
  </si>
  <si>
    <t>Prise VPN Ipnet Eco Business VDSL 100M/10M Max en construction
Débit asymétrique et non garanti
Fourniture et maintenance de routeur inclus
Prise en dégroupage total uniquement
Installation sur site incluse dans le cas de la construction de ligne</t>
  </si>
  <si>
    <t>Prise VDSL/ADSL 
Ecrasement de ligne</t>
  </si>
  <si>
    <t>Prise VPN Ipnet Eco Business VDSL/ADSL 
(écrasement de ligne)</t>
  </si>
  <si>
    <t>Prise VPN Ipnet Eco Business VDSL 100M/10M Max en construction
Débit asymétrique et non garanti
Fourniture et maintenance de routeur inclus
Ecrassement d'une ligne analogique existante fournie par le client - les services analogiques de la ligne ecrasée ne seront plus utilisables
Installation sur site obligatoire (cf. installation du routeur sur site (écrasement EcoBusiness VDSL/ADSL))</t>
  </si>
  <si>
    <t>Prise VDSL/ADSL 
Sur ligne client existante</t>
  </si>
  <si>
    <t>Prise VPN Ipnet Eco VDSL / ADSL (sur ligne client existante)</t>
  </si>
  <si>
    <t>Reprise d"une ligne analogique existante du client (construction de ligne non disponible). Les services analogiques sur la ligne restent disponibles.
Prise en dégroupage partiel uniquement</t>
  </si>
  <si>
    <t>Installation du routeur pour prise Eco Business VDSL/ADSL (écrasement de ligne)</t>
  </si>
  <si>
    <t>Installation du routeur sur site (écrasement de ligne)</t>
  </si>
  <si>
    <t>Pack Cos multimédia</t>
  </si>
  <si>
    <t>Inclus sur THD et accès SDSL 
Fas offerts lors de la commande initiale</t>
  </si>
  <si>
    <t>Inclus sur THD et accès SDSL 
Fas facturés en cas de souscription différée d'un service IPnet THD ou SDSL</t>
  </si>
  <si>
    <t>Pack CoS Données</t>
  </si>
  <si>
    <t>Pack CoS MM95</t>
  </si>
  <si>
    <t>Sur accès SDSL
Fas offerts lors de la commande initiale</t>
  </si>
  <si>
    <t>Sur accès SDSL
Fas facturés en cas de souscription différée d'un service SDSL</t>
  </si>
  <si>
    <t>Sur accès EcoBiz Xdsl/FTTH/FTTB
Fas offerts lors de la commande initiale</t>
  </si>
  <si>
    <t xml:space="preserve">Sur accès EcoBiz Xdsl/FTTH/FTTB
Fas facturés en cas de souscription différée d'un service EcoBiz Xdsl/FTTH/FTTB </t>
  </si>
  <si>
    <t>Sur accès EcoBiz Xdsl
Fas offerts lors de la commande initiale</t>
  </si>
  <si>
    <t>Sur accès EcoBiz Xdsl
Fas facturés en cas de souscription différée d'un service EcoBiz Xdsl</t>
  </si>
  <si>
    <t>GTR 24h/24 et 7j/7 sur accès SDSL</t>
  </si>
  <si>
    <t>GTR sur prise Premuim
Souscription simultanée à la prise</t>
  </si>
  <si>
    <t>GTR 24h/24 et 7j/7 sur accès FTTO</t>
  </si>
  <si>
    <t>GTR 10h 8h-18h, Lundi-Samedi</t>
  </si>
  <si>
    <t>GTR 10h 8h-18h, Lundi-Samedi sur prise EcoBizPlus et EcoBiz Fiblre FTTB</t>
  </si>
  <si>
    <t>GTR J+1 8h-18h, Lundi-Samedi</t>
  </si>
  <si>
    <t>GTR J+1 8h-18h, Lundi-Samedi
sur prise EcoBiz VDSL</t>
  </si>
  <si>
    <t>GTR sur prise EcoBiz VDSL
Souscription simultanée à la prise</t>
  </si>
  <si>
    <t>GTR J+1 8h-18h, Lundi-Samedi
sur prise EcoBiz ADSL</t>
  </si>
  <si>
    <t>GTR sur prise EcoBiz ADSL
Souscription simultanée à la prise</t>
  </si>
  <si>
    <t>GTR sur prise Premuim
Souscription différée</t>
  </si>
  <si>
    <t>GTR incluse
Souscription différée</t>
  </si>
  <si>
    <t>GTR sur prise EcoBiz VDSL
Souscription différée</t>
  </si>
  <si>
    <t>GTR sur prise EcoBiz ADSL
Souscription différée</t>
  </si>
  <si>
    <t>Supervision proactive incluse</t>
  </si>
  <si>
    <t>Installation du routeur sur site (écrasement)</t>
  </si>
  <si>
    <t>Prise Ipnet Eco Business Fibre FTTH 100M/50M Max</t>
  </si>
  <si>
    <t>Eco Business Plus FTTH/FTTB</t>
  </si>
  <si>
    <t>Offre 4G Max</t>
  </si>
  <si>
    <t>4G Max - Forfait Illimité</t>
  </si>
  <si>
    <t>4G Max - Forfait 50 Go/mois</t>
  </si>
  <si>
    <t>4G Max - Forfait 250 Go/mois</t>
  </si>
  <si>
    <t>Installation sur site du routeur 4G Max</t>
  </si>
  <si>
    <t>Option de secours 4G</t>
  </si>
  <si>
    <t>Secours permanent 4G Max</t>
  </si>
  <si>
    <t>Passerelle @ sécurisée cœur réseau</t>
  </si>
  <si>
    <t>SIS Evolution en cœur de réseau 4M</t>
  </si>
  <si>
    <t>SIS Evolution en cœur de réseau 10M</t>
  </si>
  <si>
    <t>SIS Evolution en cœur de réseau 20M</t>
  </si>
  <si>
    <t>50 Mbps</t>
  </si>
  <si>
    <t>SIS Evolution en cœur de réseau 60M</t>
  </si>
  <si>
    <t>SIS Evolution en cœur de réseau 100M</t>
  </si>
  <si>
    <t>SIS Evolution en cœur de réseau 200M</t>
  </si>
  <si>
    <t>SIS Evolution en cœur de réseau 500M</t>
  </si>
  <si>
    <t xml:space="preserve">Création ou transfert et gestion d'un nom de domaine </t>
  </si>
  <si>
    <t>Offre Sphère
NDD</t>
  </si>
  <si>
    <t>Création/transfert de nom de domaine vers le service SFR Business Sfere
Extensions concernées : .aero, .be, .biz, .blog, .business, .bz, .com, .eu, .fr, .games, .info, .name, .net, .news, .online, .org, .pro, .services, .video)</t>
  </si>
  <si>
    <t>relais SMTP Antivirus, Antispam</t>
  </si>
  <si>
    <t>Offre Sphère
Relais de messagerie</t>
  </si>
  <si>
    <t>Création d'un relais de messagerie</t>
  </si>
  <si>
    <t>Frais de changement relais SMTP/NDD</t>
  </si>
  <si>
    <t>Frais de changement</t>
  </si>
  <si>
    <t>Firewall Mutualisé</t>
  </si>
  <si>
    <t>Firewall dédié</t>
  </si>
  <si>
    <t>Filtrage URLs</t>
  </si>
  <si>
    <t>Option disponible sur SIS Evolution</t>
  </si>
  <si>
    <t>Option incluse dans l'offre SIS Evolution</t>
  </si>
  <si>
    <t>Passerelle nomade SSL</t>
  </si>
  <si>
    <t>10 users</t>
  </si>
  <si>
    <t>Intranet Nomade (10 utilisateurs)</t>
  </si>
  <si>
    <t>50 users</t>
  </si>
  <si>
    <t>Intranet Nomade (50 utilisateurs)</t>
  </si>
  <si>
    <t>100 users</t>
  </si>
  <si>
    <t>Intranet Nomade (100 utilisateurs)</t>
  </si>
  <si>
    <t>200 users</t>
  </si>
  <si>
    <t>300 users</t>
  </si>
  <si>
    <t>500 users</t>
  </si>
  <si>
    <t>800 users</t>
  </si>
  <si>
    <t>1000 users</t>
  </si>
  <si>
    <t>2000 users</t>
  </si>
  <si>
    <t>5000 users</t>
  </si>
  <si>
    <t>10000 users</t>
  </si>
  <si>
    <t>Niveau 2</t>
  </si>
  <si>
    <t>Offre Lan To Lan
Prise THD Fibre 10M</t>
  </si>
  <si>
    <t>Offre Lan To Lan
Prise THD Fibre 20M</t>
  </si>
  <si>
    <t>Offre Lan To Lan
Prise THD Fibre 40M</t>
  </si>
  <si>
    <t>Offre Lan To Lan
Prise THD Fibre 60M</t>
  </si>
  <si>
    <t>Offre Lan To Lan
Prise THD Fibre 80M</t>
  </si>
  <si>
    <t>Offre Lan To Lan
Prise THD Fibre 100M</t>
  </si>
  <si>
    <t>Offre Lan To Lan
Prise THD Fibre 200M</t>
  </si>
  <si>
    <t>Offre Lan To Lan
Prise THD Fibre 500M</t>
  </si>
  <si>
    <t>Offre Lan To Lan
Prise THD Fibre 800M</t>
  </si>
  <si>
    <t>Offre Lan To Lan
Prise THD Fibre 1G</t>
  </si>
  <si>
    <t>GFU</t>
  </si>
  <si>
    <t>Equipements</t>
  </si>
  <si>
    <t>equipement type 1 - A détailler par le candidat</t>
  </si>
  <si>
    <t>equipement type 2 - A détailler par le candidat</t>
  </si>
  <si>
    <t>equipement type 3 - A détailler par le candidat</t>
  </si>
  <si>
    <t>equipement type 4 - A détailler par le candidat</t>
  </si>
  <si>
    <t>Service Internet</t>
  </si>
  <si>
    <t>Service Téléphonie fixe</t>
  </si>
  <si>
    <t>SDWAN / SDLAN</t>
  </si>
  <si>
    <t>Offre SD NET Integral SFR</t>
  </si>
  <si>
    <t>SD-NET profil</t>
  </si>
  <si>
    <t>SD-NET - Small</t>
  </si>
  <si>
    <t>Boîter SD-WAN et plateforme centralisée permettant de paramétrer la solution, notamment les règles de routages applicatifs et de Cybersécurité jusqu'à 2 accès supportés (5Gb/s du total des débits montants et descendants).
Achat de 2 boîtiers minimum</t>
  </si>
  <si>
    <t>SD-NET- Medium</t>
  </si>
  <si>
    <t>Boîter SD-WAN et plateforme centralisée permettant de paramétrer la solution, notamment les règles de routages applicatifs et de Cybersécurité jusqu'à 3 accès supportés (20Gb/s du total des débits montants et descendants).
Achat de 2 boîtiers minimum</t>
  </si>
  <si>
    <t>SD-NET - Large</t>
  </si>
  <si>
    <t>Boîter SD-WAN et plateforme centralisée permettant de paramétrer la solution, notamment les règles de routages applicatifs et de Cybersécurité jusqu'à 3 accès supportés (36Gb/s du total des débits montants et descendants).
Achat de 2 boîtiers minimum</t>
  </si>
  <si>
    <t>Options</t>
  </si>
  <si>
    <t>Sécurité UTM - Small</t>
  </si>
  <si>
    <t xml:space="preserve">Activation des fonctionnalités de la sécurité UTM (filtrage Web, Anti-virus et Sandboxing) sur l'équipement SD-NET </t>
  </si>
  <si>
    <t>Sécurité UTM - Medium</t>
  </si>
  <si>
    <t>Sécurité UTM - Large</t>
  </si>
  <si>
    <t>Haute dispo - SD-NET</t>
  </si>
  <si>
    <t>La haute disponibilité consiste en l'installation d'un deuxieme équipement, passif, qui vient secourir l'équipement principal en cas de panne.
Tarifs (FAS et abo) = configuration retenue + option sécurité UTM si souscrite x 2</t>
  </si>
  <si>
    <t>GTR 4h, 8h-18h, Lundi-Samedi</t>
  </si>
  <si>
    <t>GTR évoluée pour accès SD-NET (si souscription à la commande initiale)</t>
  </si>
  <si>
    <t>GTR 4h, 24h/24, 7j/7</t>
  </si>
  <si>
    <t>GTR étendue pour accès SD-NET (si souscription à la commande initiale)</t>
  </si>
  <si>
    <t>GTR évoluée pour accès SD-NET (souscription en cours de contrat)</t>
  </si>
  <si>
    <t>GTR étendue pour accès SD-NET (souscription en cours de contrat)</t>
  </si>
  <si>
    <t>Fortinet</t>
  </si>
  <si>
    <t>Meraki</t>
  </si>
  <si>
    <t>Téléphonie fixe</t>
  </si>
  <si>
    <t>LA 4H avec forfait France illimité</t>
  </si>
  <si>
    <t>LA 8H avec forfait France illimité</t>
  </si>
  <si>
    <t>LA 48H avec forfait France illimité</t>
  </si>
  <si>
    <t>LA 4H au compteur</t>
  </si>
  <si>
    <t>LA 8H au compteur</t>
  </si>
  <si>
    <t>LA 48H au compteur</t>
  </si>
  <si>
    <t>Appels vers fixe nationaux LA, T0</t>
  </si>
  <si>
    <t>Appels vers mobiles nationaux LA, T0</t>
  </si>
  <si>
    <t>T0 ou équivalent avec forfait France illimité</t>
  </si>
  <si>
    <t>T0 ou équivalent
Offre Absolu
Vgast</t>
  </si>
  <si>
    <t xml:space="preserve">TO isolé Direct illimité </t>
  </si>
  <si>
    <t>TO isolé Direct 
Offre Absolu</t>
  </si>
  <si>
    <t>TO ( Groupement de 2T0)* Illimité</t>
  </si>
  <si>
    <t>TO ( Groupement de 2T0)
Offre Absolu</t>
  </si>
  <si>
    <t>T0 (Groupement de 3T0 et plus)* Illimité</t>
  </si>
  <si>
    <t>T0 (Groupement de 3T0 et plus)
Offre Absolu</t>
  </si>
  <si>
    <t>T0 ou équivalent au compteur</t>
  </si>
  <si>
    <t>TO isolé Direct au compteur</t>
  </si>
  <si>
    <t>TO isolé Direct
Offre compteur</t>
  </si>
  <si>
    <t>TO ( Groupement de 2T0)* au compteur</t>
  </si>
  <si>
    <t>TO ( Groupement de 2T0)
Offre compteur</t>
  </si>
  <si>
    <t>T0 (Groupement de 3T0 et plus)* au compteur</t>
  </si>
  <si>
    <t>T0 (Groupement de 3T0 et plus)
Offre compteur</t>
  </si>
  <si>
    <t>T2 30 canaux Illimité</t>
  </si>
  <si>
    <t>T2 30 canaux 
Offre Absolu</t>
  </si>
  <si>
    <t>T2 25 canaux Illimité</t>
  </si>
  <si>
    <t>T2 25 canaux Illimité
Offre Absolu</t>
  </si>
  <si>
    <t>T2 20 canaux Illimité</t>
  </si>
  <si>
    <t>T2 20 canaux Illimité
Offre Absolu</t>
  </si>
  <si>
    <t>T2 15 canaux Illimité</t>
  </si>
  <si>
    <t>T2 15 canaux Illimité
Offre Absolu</t>
  </si>
  <si>
    <t>Option de sécurisation par Réseau Tiers
(Appels entrants-sortants sur accès T2)</t>
  </si>
  <si>
    <t>T2 sécurisé</t>
  </si>
  <si>
    <t>Option de sécurisation Confort
(Appels entrants sur accès T0 et T2)</t>
  </si>
  <si>
    <t>Routage vers un message vocal (/NDI)
 sur sites T0</t>
  </si>
  <si>
    <t>Routage vers un message vocal (/NDI)
sur sites T2</t>
  </si>
  <si>
    <t>Routage vers un autre site (/NDI)
 sur sites T0</t>
  </si>
  <si>
    <t>Routage vers un autre site (/NDI)
 sur sites T2</t>
  </si>
  <si>
    <t>Garantie de Temps de Rétablissement (GTR) 4 heures</t>
  </si>
  <si>
    <t>Option GTR 24h/24 7j/7
Pour ligne analogique</t>
  </si>
  <si>
    <t>Option GTR 24h/24 7j/7
Pour T0/T2</t>
  </si>
  <si>
    <t>SDA</t>
  </si>
  <si>
    <t>SDA Direct</t>
  </si>
  <si>
    <t>SDA en raccordement direct
Offre de téléphonie fixe</t>
  </si>
  <si>
    <t xml:space="preserve">SDA Indirect </t>
  </si>
  <si>
    <t>SDA en raccordement indirect
Offre de téléphonie fixe</t>
  </si>
  <si>
    <t>Trunk SIP 60 canaux</t>
  </si>
  <si>
    <t>Trunk SIP 60 canaux
Offre Absolu</t>
  </si>
  <si>
    <t>SDA Trunk SIP</t>
  </si>
  <si>
    <t>SDA sur offre Trunk SIP</t>
  </si>
  <si>
    <t>SDA - Offre de téléphonie SIP</t>
  </si>
  <si>
    <t>Appels vers fixe nationaux Trunk SIP</t>
  </si>
  <si>
    <t>Vos appels vers les fixes et les mobiles en France sont illimités avec l'offre TSIP Absolu</t>
  </si>
  <si>
    <t>Appels vers mobiles nationaux  Trunk SIP</t>
  </si>
  <si>
    <t>Garantie de Temps de Rétablissement (GTR) 4 heures Trunk SIP</t>
  </si>
  <si>
    <t xml:space="preserve">Option GTR 24h/24 7j/7 </t>
  </si>
  <si>
    <t>Option Sécurisation du trafic entrant Trunk SIP</t>
  </si>
  <si>
    <t xml:space="preserve"> 1 € ht/mois/canal</t>
  </si>
  <si>
    <t>Frais d'installation - Ligne fixe simple sur IP</t>
  </si>
  <si>
    <t>Installation sur site avec desserte simple (DSL)</t>
  </si>
  <si>
    <t>Installation sur site avec desserte simple (FTTH)</t>
  </si>
  <si>
    <t>Inclus sur FTTH hors desserte complexe</t>
  </si>
  <si>
    <t>Option pour ligne Business IP</t>
  </si>
  <si>
    <t>Option GTR 4H lundi au samedi de 8h à 18h (sauf jours fériés</t>
  </si>
  <si>
    <t>Option GTR 4H 24H/24 7J/7</t>
  </si>
  <si>
    <t>Ligne téléphonique fixe sur réseau mobile 
(poste téléphonique inclus)</t>
  </si>
  <si>
    <t>Ligne Business 3G
Offre Absolu</t>
  </si>
  <si>
    <t>Téléphonie + internet sur réseau mobile</t>
  </si>
  <si>
    <t>Box 4G illimité</t>
  </si>
  <si>
    <t>Box Internet 4G illimitée :
Téléphonie + Internet
Routeur 4G + DECT: 1€ HT de FAS
Accès illimité au réseau mobile Dual Carrier, 4G et 4G+ en France Métropolitaine
Vos appels vers les fixes et les mobiles en France sont illimités. 
Vos appels vers les fixes en Europe et DOM, et vos appels vers les mobiles et fixes en Amérique du Nord sont illimités.
Vos appels vers les autres destinations fixes et/ou mobiles à l’international sont facturés à la seconde dès la première seconde sans crédit-temps, ni de charge d’établissement d’appel.</t>
  </si>
  <si>
    <t>Centrex</t>
  </si>
  <si>
    <t>Plateforme centrex  GTR 4H 8/18H 5/7J</t>
  </si>
  <si>
    <t>Plateforme Centrex incluse
Offre PBU Absolu</t>
  </si>
  <si>
    <t>Ligne Centrex avec voix illimité fixe, mobile, et SDA inclus</t>
  </si>
  <si>
    <t>Forfait fixe
Offre PBU Absolu
Appels illimités entre collaborateurs, vers les fixes et mobiles métropolitains, vers les fixes et mobiles en Europe, DOM et Amérique du Nord</t>
  </si>
  <si>
    <t>Forfait utilisateur pour recevoir ou émettre des appels fixes, depuis un terminal de la gamme Pack Business Unifié, une carte SIM et / ou le logiciel Webex. 
Service Softphone Webex inclus.</t>
  </si>
  <si>
    <t xml:space="preserve">Autre abonnement/option </t>
  </si>
  <si>
    <t>Forfait Analogique
Offre PBU Absolu
Appels illimités entre collaborateurs, vers les fixes et mobiles métropolitains, vers les fixes et mobiles en Europe, DOM et Amérique du Nord</t>
  </si>
  <si>
    <t>Forfait pour émettre et recevoir des fax, associé à un boitier ATA.</t>
  </si>
  <si>
    <t>Groupement de lignes
Offre PBU Absolu</t>
  </si>
  <si>
    <t>Associé à un numéro fixe, permet de distribuer les appels entrants d'un numéro unique sur plusieurs lignes fixes avec forfait fixe ou lignes mobiles associées à un numéro fixe ou disposant de l'option mobile PABX</t>
  </si>
  <si>
    <t>Accueil Vocal Interactif
Offre PBU Absolu</t>
  </si>
  <si>
    <t>Service vocal interactif disponible pour la gestion des appels entrants de l'entreprise</t>
  </si>
  <si>
    <t>Numéro fixe pour ligne Mobile
Offre PBU Absolu</t>
  </si>
  <si>
    <t>Pour bénéficier d'un numéro fixe sur une ligne mobile SFR Business</t>
  </si>
  <si>
    <t>Option collaboration</t>
  </si>
  <si>
    <t>Une option pour accéder aux fonctionnalités de collaboration de Cisco Webex: messagerie instantanée, organisation de réunions jusque 100 participants</t>
  </si>
  <si>
    <t>Option collaboration Premium</t>
  </si>
  <si>
    <t>Une version enrichie de l'option de Collaboration pour organiser des conférences jusque 1000 participants et les enregistrer</t>
  </si>
  <si>
    <t>GTR 4H 24/24H 7/7J</t>
  </si>
  <si>
    <t>Téléphone fixe basique</t>
  </si>
  <si>
    <t>Téléphone IP couleur, bénéficiant de 4 touches programmables et 15 programmations possibles</t>
  </si>
  <si>
    <t>Téléphone fixe évolué</t>
  </si>
  <si>
    <t>Téléphone IP couleur grand écran, bénéficiant de 12 touches programmables et 47 programmations possibles</t>
  </si>
  <si>
    <t>Téléphone fixe avancé</t>
  </si>
  <si>
    <t>Poste Poly CCX 500
Location
Tarif par mois</t>
  </si>
  <si>
    <t>Téléphone fixe haut de gamme, écran tactile couleur, haut-parleur large, 23 touches programmables</t>
  </si>
  <si>
    <t>Poste Poly CCX 500
Acquisition
Tarif à l'achat</t>
  </si>
  <si>
    <t>Téléphone fixe standardiste</t>
  </si>
  <si>
    <t xml:space="preserve">Téléphone sans fil </t>
  </si>
  <si>
    <t>Poste DECT IP Yealink W73P
Location
Tarif par mois</t>
  </si>
  <si>
    <t>Téléphone sans fil DECT IP avec une interface conviviale, adapté aux besoins de mobilité sur un site</t>
  </si>
  <si>
    <t>Poste DECT IP Yealink W73P
Acquisition
Tarif à l'achat</t>
  </si>
  <si>
    <t>boitier extension (10  touches)</t>
  </si>
  <si>
    <t>Extension pour ajouter 30 touches programmables et 54 programmations supplémentaires à un VVX450 adns la limite d'une extension par poste VVX 450</t>
  </si>
  <si>
    <t>Switch 24 ports PoE</t>
  </si>
  <si>
    <t>Switch 48 ports PoE</t>
  </si>
  <si>
    <t>borne wifi</t>
  </si>
  <si>
    <t>onduleur</t>
  </si>
  <si>
    <t>Mini UPS 2h</t>
  </si>
  <si>
    <t>10€ Ht de frais de livraison</t>
  </si>
  <si>
    <t>Numéros spéciaux ou SVA (Service à Valeur Ajoutée)</t>
  </si>
  <si>
    <t>Numéros spéciaux avec appels et service gratuits pour l’appelant </t>
  </si>
  <si>
    <t>Numéros spéciaux tarifés au prix d’un appel local et service gratuit pour l’appelant</t>
  </si>
  <si>
    <t>Numéros spéciaux surtaxés au prix d’un appel local et service facturé en complément pour l’appelant</t>
  </si>
  <si>
    <t>SVI</t>
  </si>
  <si>
    <t>Abonnement au service</t>
  </si>
  <si>
    <t>gestion de file d'attente</t>
  </si>
  <si>
    <t>Option complémentaire</t>
  </si>
  <si>
    <t>Portabilité du numéro</t>
  </si>
  <si>
    <t>Diffusion de SMS en masse</t>
  </si>
  <si>
    <t>Abonnement canal SMS</t>
  </si>
  <si>
    <t xml:space="preserve"> prix unité SMS</t>
  </si>
  <si>
    <t>Abonnement canal mail</t>
  </si>
  <si>
    <t xml:space="preserve"> prix unité mail</t>
  </si>
  <si>
    <t>Abonnement canal fax</t>
  </si>
  <si>
    <t xml:space="preserve"> prix unité fax</t>
  </si>
  <si>
    <t>Abonnement canal voix</t>
  </si>
  <si>
    <t xml:space="preserve"> prix unité voix</t>
  </si>
  <si>
    <t>Autres services</t>
  </si>
  <si>
    <t>VA - 10M (en simultané)</t>
  </si>
  <si>
    <t>Visibilité applicative pour liaison SDSL/FTTO jusqu'à 10M, sur prise Eco Business et Eco Business Plus. Souscription simultanée à la prise</t>
  </si>
  <si>
    <t>VA - 20M (en simultané)</t>
  </si>
  <si>
    <t>Visibilité applicative pour liaison SDSL/FTTO jusqu'à 20M. Souscription simultanée à la prise</t>
  </si>
  <si>
    <t>VA - 40M (en simultané)</t>
  </si>
  <si>
    <t>Visibilité applicative pour liaison SDSL/FTTO jusqu'à 40M. Souscription simultanée à la prise</t>
  </si>
  <si>
    <t>VA - 100M (en simultané)</t>
  </si>
  <si>
    <t>Visibilité applicative pour liaison SDSL/FTTO jusqu'à 100M. Souscription simultanée à la prise</t>
  </si>
  <si>
    <t>VA - 300M (en simultané)</t>
  </si>
  <si>
    <t>Visibilité applicative pour liaison SDSL/FTTO jusqu'à 300M. Souscription simultanée à la prise</t>
  </si>
  <si>
    <t>VA - 800M (en simultané)</t>
  </si>
  <si>
    <t>Visibilité applicative pour liaison SDSL/FTTO jusqu'à 800M. Souscription simultanée à la prise</t>
  </si>
  <si>
    <t>VA - 1G (en simultané)</t>
  </si>
  <si>
    <t>Visibilité applicative pour liaison SDSL/FTTO jusqu'à 1G. Souscription simultanée à la prise</t>
  </si>
  <si>
    <t>VA - 10M (en différé)</t>
  </si>
  <si>
    <t>Visibilité applicative pour liaison SDSL/FTTO jusqu'à 10M, sur prise Eco Business et Eco Business Plus. Souscription en différé à la prise</t>
  </si>
  <si>
    <t>VA - 20M (en différé)</t>
  </si>
  <si>
    <t>Visibilité applicative pour liaison SDSL/FTTO jusqu'à 20M. Souscription en différé à la prise</t>
  </si>
  <si>
    <t>VA - 40M (en différé)</t>
  </si>
  <si>
    <t>Visibilité applicative pour liaison SDSL/FTTO jusqu'à 40M. Souscription en différé à la prise</t>
  </si>
  <si>
    <t>VA - 100M (en différé)</t>
  </si>
  <si>
    <t>Visibilité applicative pour liaison SDSL/FTTO jusqu'à 100M. Souscription en différé à la prise</t>
  </si>
  <si>
    <t>VA - 300M (en différé)</t>
  </si>
  <si>
    <t>Visibilité applicative pour liaison SDSL/FTTO jusqu'à 300M. Souscription en différé à la prise</t>
  </si>
  <si>
    <t>VA - 800M (en différé)</t>
  </si>
  <si>
    <t>Visibilité applicative pour liaison SDSL/FTTO jusqu'à 800M. Souscription en différé à la prise</t>
  </si>
  <si>
    <t>VA - 1G (en différé)</t>
  </si>
  <si>
    <t>Visibilité applicative pour liaison SDSL/FTTO jusqu'à 1G. Souscription en différé à la prise</t>
  </si>
  <si>
    <t>B One 5G</t>
  </si>
  <si>
    <t>B-ONE-5GN-T-PRM</t>
  </si>
  <si>
    <t>transport</t>
  </si>
  <si>
    <t>Starlink Residentiel V4 Europe</t>
  </si>
  <si>
    <t>SL-RES-V4-EU</t>
  </si>
  <si>
    <t xml:space="preserve">PrimeCare B (1 an)
</t>
  </si>
  <si>
    <t>PRM-B-1Y</t>
  </si>
  <si>
    <t>licence annuelle pour maintenir les fonctionnalités du routeur opérateur et sa garantie. Inclus la première année d'achat du routeur</t>
  </si>
  <si>
    <t>Activation du support 8/5</t>
  </si>
  <si>
    <t>SKU-REM-SUPP-8-5-ACT</t>
  </si>
  <si>
    <t>Activation du support Starlink</t>
  </si>
  <si>
    <t>SKU-SL-MGT-ACT</t>
  </si>
  <si>
    <t>Gestion d'un Starlink</t>
  </si>
  <si>
    <t>SP-SL-MGT</t>
  </si>
  <si>
    <t>service support;Modem Starlink;SKU-SL-MGT-ACT;par mois;engagement 12 mois minimum</t>
  </si>
  <si>
    <t>Support 8/5</t>
  </si>
  <si>
    <t>SP-REM-SUPP-8-5</t>
  </si>
  <si>
    <t>routeur opérateur;SKU-REM-SUPP-8-5-ACT;par mois;engagement 12 mois minimum</t>
  </si>
  <si>
    <t>Starlink Priorité 40GB</t>
  </si>
  <si>
    <t>SP-SL-PRIO-40GB</t>
  </si>
  <si>
    <t>routeur opérateur;Modem Starlink;SP-SL-MGT;par mois;engagement 12 mois minimum</t>
  </si>
  <si>
    <t>Gestion de transport et transport pour un lot ou équipement/accessoire ( &gt;  3Kg)</t>
  </si>
  <si>
    <t>Services &amp; support:</t>
  </si>
  <si>
    <t xml:space="preserve">Support 24/7 </t>
  </si>
  <si>
    <t>SP-REM-SUPP-24-7</t>
  </si>
  <si>
    <t>routeur opérateur;SKU-REM-SUPP-24-7-ACT;par mois;engagement 12 mois minimum</t>
  </si>
  <si>
    <t>Activation du support 24/7</t>
  </si>
  <si>
    <t>SKU-REM-SUPP-24-7-ACT</t>
  </si>
  <si>
    <t>Concentrateur public 10Mbps</t>
  </si>
  <si>
    <t>SP-SMS-FR-10MBPS</t>
  </si>
  <si>
    <t>routeur opérateur;service support;SKU-XMS-ACT;par mois;engagement 12 mois minimum</t>
  </si>
  <si>
    <t>Concentrateur public 100Mbps</t>
  </si>
  <si>
    <t>SP-SMS-FR-100MBPS</t>
  </si>
  <si>
    <t>Concentrateur public 500Mbps</t>
  </si>
  <si>
    <t>SP-SMS-FR-500MBPS</t>
  </si>
  <si>
    <t>Concentrateur dédié 1Gbps</t>
  </si>
  <si>
    <t>SP-DMS-FR-1GBPS</t>
  </si>
  <si>
    <t>Concentrateur dédié 2Gbps</t>
  </si>
  <si>
    <t>SP-DMS-FR-2GBPS</t>
  </si>
  <si>
    <t>Concentrateur dédié/public Activation</t>
  </si>
  <si>
    <t>SKU-XMS-ACT</t>
  </si>
  <si>
    <t>IP publique dédiée (par ip) 1 public ip available</t>
  </si>
  <si>
    <t>SP-PUB-IP</t>
  </si>
  <si>
    <t>service support;Concentrateur;SKU-PUB-IP-ACT;par mois;engagement 12 mois minimum</t>
  </si>
  <si>
    <t>IP publique dédiée (par ip) 5 public ip available</t>
  </si>
  <si>
    <t>SP-PUB-IP-5</t>
  </si>
  <si>
    <t>IP publique dédiée (par ip) 13 public ip available</t>
  </si>
  <si>
    <t>SP-PUB-IP-13</t>
  </si>
  <si>
    <t>Activation d'un subnet d'IP publique dédiée</t>
  </si>
  <si>
    <t>SKU-PUB-IP-ACT</t>
  </si>
  <si>
    <t>Données mobiles:</t>
  </si>
  <si>
    <t>Pot commun de données nationales 1000Go</t>
  </si>
  <si>
    <t>SP_SPL_FR_1TB</t>
  </si>
  <si>
    <t>sim France;par mois;engagement 12 mois minimum</t>
  </si>
  <si>
    <t>Pot commun de données en itinérance nationale 1000Go</t>
  </si>
  <si>
    <t>SP_SPL_R_1TB</t>
  </si>
  <si>
    <t>sim itinerance;par mois;engagement 12 mois minimum</t>
  </si>
  <si>
    <t>Pot commun de données en itinérance nationale 2000Go</t>
  </si>
  <si>
    <t>SP_SPL_R_2TB</t>
  </si>
  <si>
    <t>Pot commun de données en itinérance nationale 5000Go</t>
  </si>
  <si>
    <t>SP_SPL_R_5TB</t>
  </si>
  <si>
    <t>Pot commun de données en itinérance nationale 10000Go</t>
  </si>
  <si>
    <t>SP_SPL_R_10TB</t>
  </si>
  <si>
    <t>Carte sim 4G mutualisable Venn SFR</t>
  </si>
  <si>
    <t>SKU_SIM_SFR</t>
  </si>
  <si>
    <t>Carte sim 4G mutualisable Venn Orange</t>
  </si>
  <si>
    <t>SKU_SIM_ORA</t>
  </si>
  <si>
    <t>Carte sim 4G mutualisable Venn Bouygues</t>
  </si>
  <si>
    <t>SKU_SIM_BG</t>
  </si>
  <si>
    <t>Carte sim mutualisable Venn Itinérance Alpha</t>
  </si>
  <si>
    <t>SKU_SIM_ALPHA</t>
  </si>
  <si>
    <t>Carte sim mutualisable Venn Itinérance Beta</t>
  </si>
  <si>
    <t>SKU_SIM_BETA</t>
  </si>
  <si>
    <t>Starlink:</t>
  </si>
  <si>
    <t>Starlink Priorité 1TB</t>
  </si>
  <si>
    <t>SP-SL-PRIO-1TB</t>
  </si>
  <si>
    <t>Starlink Priorité 2TB</t>
  </si>
  <si>
    <t>SP-SL-PRIO-2TB</t>
  </si>
  <si>
    <t>Starlink Priorité 6TB</t>
  </si>
  <si>
    <t>SP-SL-PRIO-6TB</t>
  </si>
  <si>
    <t>Starlink Mobile Priorité 50GB</t>
  </si>
  <si>
    <t>SP-SL-MOB-PRIO-50GB</t>
  </si>
  <si>
    <t>Starlink Mobile Priorité 1TB</t>
  </si>
  <si>
    <t>SP-SL-MOB-PRIO-1TB</t>
  </si>
  <si>
    <t>Starlink Mobile Priorité 5TB</t>
  </si>
  <si>
    <t>SP-SL-MOB-PRIO-5TB</t>
  </si>
  <si>
    <t>Starlink Mobile Haute Performance Kit Europe</t>
  </si>
  <si>
    <t>SL-FLT-HIGH-PERF-EU</t>
  </si>
  <si>
    <t>Livraison &amp; installation:</t>
  </si>
  <si>
    <t>Gestion de transport et transport pour un lot ou équipement/accessoire (max 3Kg)</t>
  </si>
  <si>
    <t>SKU-TRANS</t>
  </si>
  <si>
    <t>routeurs opérateur;Modem Starlink
Gestion de transport et transport pour un lot ou équipement/accessoire ( &gt;  3Kg) : sur devis</t>
  </si>
  <si>
    <t>Etude de faisabilité Standard</t>
  </si>
  <si>
    <t>SKU-SIT-SUR-STD</t>
  </si>
  <si>
    <t>Installation Standard sur site</t>
  </si>
  <si>
    <t>SKU-SIT-INST-STD</t>
  </si>
  <si>
    <t>SKU-SIT-SUR-STD
Etude de faisabilité Non Standard : sur devis
Installation Non Standard sur site: sur devis</t>
  </si>
  <si>
    <t>Starlink Wall Mount Long</t>
  </si>
  <si>
    <t>SL-WALL-MOUNT-LONG</t>
  </si>
  <si>
    <t>Starlink Ground Ground Mount</t>
  </si>
  <si>
    <t>SL-GROUND-MOUNT</t>
  </si>
  <si>
    <t>Starlink Wall Mount Short</t>
  </si>
  <si>
    <t>SL-WALL-MOUNT-SHORT</t>
  </si>
  <si>
    <t>Starlink Pipe Pipe Adapter</t>
  </si>
  <si>
    <t>SL-PIPE-ADAPTER</t>
  </si>
  <si>
    <t>Starlink Flashing Flashing Mount</t>
  </si>
  <si>
    <t>SL-FLASHING-MOUNT</t>
  </si>
  <si>
    <t>Starlink Pivot Mount</t>
  </si>
  <si>
    <t xml:space="preserve">SL-PIVOT-MOUNT </t>
  </si>
  <si>
    <t>Starlink Ridgeline Ridgeline Mount</t>
  </si>
  <si>
    <t>SL-RIDGELINE-MOUNT</t>
  </si>
  <si>
    <t>Starlink Haute Performance Ethernet Cable 30M</t>
  </si>
  <si>
    <t>SL-HP-30M-CBL-ETHERNET</t>
  </si>
  <si>
    <t>Starlink Mobile Haute Performance Cable 25M</t>
  </si>
  <si>
    <t>SL-FLT-HP-25M-CBL</t>
  </si>
  <si>
    <t>Peplink:</t>
  </si>
  <si>
    <t>Balance 310X 5G</t>
  </si>
  <si>
    <t>BPL-310X-5GD-T</t>
  </si>
  <si>
    <t>MAX BR2 Pro</t>
  </si>
  <si>
    <t>MAX-BR2-PRO-5GD-T-PRM</t>
  </si>
  <si>
    <t>MAX BR1 Pro 5G</t>
  </si>
  <si>
    <t>MAX-BR1-PRO-5GN-T-PRM</t>
  </si>
  <si>
    <t>MAX Transit DuoPro</t>
  </si>
  <si>
    <t>MAX-TST-PRO-DUO-LTEA-E-T-PRM</t>
  </si>
  <si>
    <t>UBR Plus</t>
  </si>
  <si>
    <t>UBR-PLUS-LTEA-B-T-PRM</t>
  </si>
  <si>
    <t>PrimeCare A (1 an)</t>
  </si>
  <si>
    <t>PRM-A-1Y</t>
  </si>
  <si>
    <t>PrimeCare A (2 ans)</t>
  </si>
  <si>
    <t>PRM-A-2Y</t>
  </si>
  <si>
    <t>PrimeCare A (4 ans)</t>
  </si>
  <si>
    <t>PRM-A-4Y</t>
  </si>
  <si>
    <t>PrimeCare B (1 an)</t>
  </si>
  <si>
    <t>PrimeCare B (2 ans)</t>
  </si>
  <si>
    <t>PRM-B-2Y</t>
  </si>
  <si>
    <t>PrimeCare B (4 ans)</t>
  </si>
  <si>
    <t>PRM-B-4Y</t>
  </si>
  <si>
    <t>PrimeCare C (1 an)</t>
  </si>
  <si>
    <t>PRM-C-1Y</t>
  </si>
  <si>
    <t>PrimeCare C (2 ans)</t>
  </si>
  <si>
    <t>PRM-C-2Y</t>
  </si>
  <si>
    <t>PrimeCare C (4 ans)</t>
  </si>
  <si>
    <t>PRM-C-4Y</t>
  </si>
  <si>
    <t>Mobilité 42G</t>
  </si>
  <si>
    <t>ANT-MB-42G-S-B-6</t>
  </si>
  <si>
    <t>Mobilité 82G</t>
  </si>
  <si>
    <t>ANT-MB-82G-S-W-6</t>
  </si>
  <si>
    <t>Travaux câblage, Fibre optique</t>
  </si>
  <si>
    <t>Dessertes Internes Cuivre (accès de type DSL)</t>
  </si>
  <si>
    <t>Desserte Standard: 0-3m</t>
  </si>
  <si>
    <t>Desserte Simple: 3-100m</t>
  </si>
  <si>
    <t>Desserte Complexe :101-220m</t>
  </si>
  <si>
    <t xml:space="preserve">Dessertes Internes Optique (FTTH) ou Coxiale (FTTB) </t>
  </si>
  <si>
    <t>Desserte Simple : 0-100m</t>
  </si>
  <si>
    <t>Dessertes Internes Optique FTTO (Fibre dédiée THD)</t>
  </si>
  <si>
    <t>Desserte Simple: 0-30m</t>
  </si>
  <si>
    <t>Desserte Complexe : 31-150m</t>
  </si>
  <si>
    <t>Desserte Antenne Déportée - Prise 4G Max</t>
  </si>
  <si>
    <t xml:space="preserve">Desserte/Installation Antenne 4G Déportée </t>
  </si>
  <si>
    <t>Déploiement des services et prestations à la demande</t>
  </si>
  <si>
    <t>Services d'accompagnement et prestations - Heures ouvrées (Lu-Ven de 8h à 18h)</t>
  </si>
  <si>
    <t>Journée de prestation - Profil TECHNICIEN</t>
  </si>
  <si>
    <t>PRESTA_HO_TECH</t>
  </si>
  <si>
    <t>Journée Technicien</t>
  </si>
  <si>
    <t>Journée de prestation - Profil INGENIEUR</t>
  </si>
  <si>
    <t>PRESTA_HO_INGE</t>
  </si>
  <si>
    <t>Journée Ingénieur</t>
  </si>
  <si>
    <t>Journée de prestation - Profil CHEF DE PROJET</t>
  </si>
  <si>
    <t>PRESTA_HO_CP</t>
  </si>
  <si>
    <t>Journée Chef de projet</t>
  </si>
  <si>
    <t>Journée de prestation - Profil EXPERT</t>
  </si>
  <si>
    <t>PRESTA_HO_EXP</t>
  </si>
  <si>
    <t>Journée Expert technique</t>
  </si>
  <si>
    <t>Services d'accompagnement et prestations - Heures non-ouvrées (Lu-Ven de 18h à 8h)</t>
  </si>
  <si>
    <t>PRESTA_HNO_TECH</t>
  </si>
  <si>
    <t>720 € HT pour les 2 premières heures indivisibles puis 480 € HT par tranche de 2h</t>
  </si>
  <si>
    <t>PRESTA_HNO_INGE</t>
  </si>
  <si>
    <t>PRESTA_HNO_CP</t>
  </si>
  <si>
    <t>Forfait de 500€ HTpar tranche de de 2h</t>
  </si>
  <si>
    <t>PRESTA_HNO_EXP</t>
  </si>
  <si>
    <t>Services d'accompagnement et prestations - week-ends et jours fériés</t>
  </si>
  <si>
    <t>PRESTA_WE_TECH</t>
  </si>
  <si>
    <t>PRESTA_WE_INGE</t>
  </si>
  <si>
    <t>PRESTA_WE_CP</t>
  </si>
  <si>
    <t>PRESTA_WE_EXP</t>
  </si>
  <si>
    <t>Sécurisation</t>
  </si>
  <si>
    <t>Option Internet sécurité</t>
  </si>
  <si>
    <t>Option Internet Sécurité</t>
  </si>
  <si>
    <t>Option de sécurité disponible sur prise Connect Access et Connect Plus
Option sans engagement</t>
  </si>
  <si>
    <t>SIS Evolution - Sécurisation Internet avec firewall sur site</t>
  </si>
  <si>
    <t>SIS Evolution - 100M</t>
  </si>
  <si>
    <t>SIS Evolution jusqu'à 100M (60 utilisateurs maximum). Firewall nouvelle génération incluant filtrage, anti-virus, authentification et sandboxing.Inspection SSL inclus sur demande. Fourniture et maintenance du boîtier incluses.
Adresses IP publiques non incluses</t>
  </si>
  <si>
    <t>SIS Evolution - 1G</t>
  </si>
  <si>
    <t>SIS Evolution jusqu'à 1 G  (250 utilisateurs  maximum). Firewall nouvelle génération incluant filtrage, anti-virus, authentification et sandboxing. Inspection SSL inclus sur demande. Fourniture et maintenance du boîtier incluses.
Adresses IP publiques non incluses</t>
  </si>
  <si>
    <t>Option SIS Evolution</t>
  </si>
  <si>
    <t>Paramètrage - 100M</t>
  </si>
  <si>
    <t>Paramètrage du pare-feu pour les accès allant jusqu'à 100M par les équipes SFR (jusqu'à 5 demandes incluses par mois. Au-delà, voir tarifs des changes dans l'onglet prestations à l'acte)</t>
  </si>
  <si>
    <t>Paramètrage - 1G</t>
  </si>
  <si>
    <t>Paramètrage du pare-feu pour les accès allant jusqu'à 1G par les équipes SFR (jusqu'à 5 demandes incluses par mois. Au-delà, voir tarifs des changes dans l'onglet prestations à l'acte)</t>
  </si>
  <si>
    <t>Services avancés - 100 M</t>
  </si>
  <si>
    <t>Activation de services avancés sur site (Sandboxing ou DLP)</t>
  </si>
  <si>
    <t xml:space="preserve">Option SIS Evolution </t>
  </si>
  <si>
    <t>Services avancés - 1G</t>
  </si>
  <si>
    <t>Activation de l'IPS (Intrusion Prevention System). L'IPS analyse tout trafic entrant et agit automatiquement en cas d’anomalie</t>
  </si>
  <si>
    <t>Option SIS Evolution - IP publiques</t>
  </si>
  <si>
    <t>1 IP - SIS 100M</t>
  </si>
  <si>
    <t>1 adresse IPv4 publique supplémentaire pour SIS Evolution</t>
  </si>
  <si>
    <t>2 IP - SIS 100M</t>
  </si>
  <si>
    <t>2 adresses IPv4 publiques supplémentaires pour SIS Evolution</t>
  </si>
  <si>
    <t>4 IP - SIS 100M</t>
  </si>
  <si>
    <t>4 adresses IPv4 publiques supplémentaires pour SIS Evolution</t>
  </si>
  <si>
    <t>6 IP - SIS 100M</t>
  </si>
  <si>
    <t>6 adresses IPv4 publiques supplémentaires pour SIS Evolution</t>
  </si>
  <si>
    <t>8 IP - SIS 100M</t>
  </si>
  <si>
    <t>8 adresses IPv4 publiques supplémentaires pour SIS Evolution</t>
  </si>
  <si>
    <t>Anti-DDOS Evolution</t>
  </si>
  <si>
    <t>Evolution - 40M à 100M</t>
  </si>
  <si>
    <t>Protection anti-DDoS active pour liaison FTTO 20M</t>
  </si>
  <si>
    <t>Evolution  - 101M à 250M</t>
  </si>
  <si>
    <t>Protection anti-DDoS active pour liaison FTTO 40M</t>
  </si>
  <si>
    <t>Evolution  - 250M à 500M</t>
  </si>
  <si>
    <t>Protection anti-DDoS active pour liaison FTTO 60M</t>
  </si>
  <si>
    <t>Evolution  - 501M à 1000M</t>
  </si>
  <si>
    <t>Protection anti-DDoS active pour liaison FTTO 80M</t>
  </si>
  <si>
    <t>Evolution - 2G</t>
  </si>
  <si>
    <t>Protection anti-DDoS active pour liaison FTTO 100M</t>
  </si>
  <si>
    <t>Evolution - 3G</t>
  </si>
  <si>
    <t>Protection anti-DDoS active pour liaison FTTO 200M</t>
  </si>
  <si>
    <t>Options Anti-DDoS</t>
  </si>
  <si>
    <t>Ticket SOC</t>
  </si>
  <si>
    <t>coût d'un ticket unitaire pour un accompagnement pendant 24h</t>
  </si>
  <si>
    <t>SOC proactif</t>
  </si>
  <si>
    <t>Abonnement a l'accompagnement pour une bande passsante entre 40M et 3G</t>
  </si>
  <si>
    <t>SOC proactif et illimité</t>
  </si>
  <si>
    <t>Abonnement a l'accompagnement pour une bande passsante entre 4G et 10G</t>
  </si>
  <si>
    <t>Reporting avancé</t>
  </si>
  <si>
    <t>4 comités de suivi par an</t>
  </si>
  <si>
    <t>Evénementiel</t>
  </si>
  <si>
    <t>En complément il sera précisé ci dessous  les remises par catégorie des catalogues opérateurs qui seront joints à la réponse.</t>
  </si>
  <si>
    <t>Catégorie</t>
  </si>
  <si>
    <t>% de remise</t>
  </si>
  <si>
    <t>date du catalogue</t>
  </si>
  <si>
    <t>périodicité du catalogue</t>
  </si>
  <si>
    <t>GTR incluse sur prise SDSL Premium, THD et LS</t>
  </si>
  <si>
    <t>GTR incluse sur prise EcoBizPlus et EcoBiz Fiblre FTTB
Souscription simultanée à la prise</t>
  </si>
  <si>
    <t>GTR 10h 8h-18h, Lundi-Samedi sur accès EcoBiz FTTH</t>
  </si>
  <si>
    <t>GTR sur prise EcoBiz FTTH
Souscription simultanée à la prise</t>
  </si>
  <si>
    <t>GTR sur prise EcoBiz FTTH
Souscription différée</t>
  </si>
  <si>
    <t>Bascule automatique sur lien de secours</t>
  </si>
  <si>
    <t>Secours permanent - secours par prise Eco Business Plus, Eco Business fibre FTTB et FTTH ou Eco/Eco Business VDSL/ADSL, 4G Max</t>
  </si>
  <si>
    <t xml:space="preserve">Support de secours actif/passif - Option Sécurisation avec 2 accès en fonctionnement nominal/secours - ( Lien de backup : débit &lt;= lien nominal)
Prix du service = Prix des liens nominaux THD ou SDSL et secours par prise Eco Business Plus, Eco Business fibre FTTB et FTTH ou Eco/Eco Business VDSL/ADSL, 4G Max
Les frais de mis en service sont appliqués si la sécurisation est mise en place de façon différée par rapport au lien nominal </t>
  </si>
  <si>
    <t>Prise VPN Ipnet Eco Business Fibre FTTH 100M/50M Max
Débit asymétrique et non garanti
Fourniture et maintenance de routeur inclus
Fibre optique mutualisée avec terminaison coaxiale
Installation sur site incluse
GTR Best Effort</t>
  </si>
  <si>
    <t>FTTH débit non garanti</t>
  </si>
  <si>
    <t>FTTH débit garanti</t>
  </si>
  <si>
    <t>Prise VPN Ipnet Eco Business Fibre FTTH
Débit burst asymétrique jusqu'à 1G descendant ; avec un débit garanti de 10M symétrique
Fourniture et maintenance de routeur inclus
Fibre optique mutualisée avec terminaison coaxiale
Installation sur site incluse
GTR inclus GTR10h 8h-18h du Lundi à Samedi</t>
  </si>
  <si>
    <t>Frais ajout Prise - Multiprise FTTH</t>
  </si>
  <si>
    <t>Frais d'ajout Prise - Multiprise FTTH</t>
  </si>
  <si>
    <t>Les frais d'accès au service et les frais d'ajout de la prise se cumulent, yc pour un client qui dispose déjà d'une prise FTTH d'un autre opérateur.
réduits à 100% dans périmètre initial</t>
  </si>
  <si>
    <t>Les frais d'accès au service et les frais d'ajout de la prise FTTH en Multiprise se cumulent, yc pour un client qui dispose déjà d'une prise FTTH d'un autre opérateur</t>
  </si>
  <si>
    <t>Antenne déportée</t>
  </si>
  <si>
    <t>La consommation n'est facturée qu'au-delà du forfait 
Tarif de 6€ / Go</t>
  </si>
  <si>
    <t>Antenne déportée 4G - Prise 4G Max</t>
  </si>
  <si>
    <t xml:space="preserve">Desserte et installation d'une antenne 4G déportée (câblage avec kit inclus) </t>
  </si>
  <si>
    <t>Pare feu nouvelle génération : Inclus
Filtrage, Anti virus, authentification, et maintenant Sandoxing
Interface pour la gestion des paramètres du pare feu (selfcare) pour la consultation des statistiques et génération des rapports d’information
Les tunnels site à site (dans la limite du nb max selon le débit)
La gestion des nomades (dans la limite du nb max selon le débit)
L'inspection SSL (déchiffrement HTTPS sur le pare feu) : Inclus sur demande
Fourniture et maintenance du boitier : Inclus
Envoi plug&amp;play sur site : Inclus durant les Heures Ouvrées
Garantie de Temps de Rétablissement : GTR 4h 8h-18h du Lundi au Vendredi incluse</t>
  </si>
  <si>
    <t>500 Mbs</t>
  </si>
  <si>
    <t>SIS Intégral 100 Mbit/s
Sur site client</t>
  </si>
  <si>
    <t>SIS Intégral 500 Mbit/s
Sur site client</t>
  </si>
  <si>
    <t>SIS Intégral 1 Gbit/s
Sur site client</t>
  </si>
  <si>
    <t>SIS Intégral 100 Mbit/s
en cœur de réseau</t>
  </si>
  <si>
    <t>SIS Intégral 500 Mbit/s
en cœur de réseau</t>
  </si>
  <si>
    <t>SIS Intégral 1 Gbit/s
en cœur de réseau</t>
  </si>
  <si>
    <t>100 Mbps + connectivité internet</t>
  </si>
  <si>
    <t>100 Mbps + connectivité VPN</t>
  </si>
  <si>
    <t>500 Mbps + connectivité internet</t>
  </si>
  <si>
    <t>500 Mbps + connectivité VPN</t>
  </si>
  <si>
    <t>1G bps + connectivité internet</t>
  </si>
  <si>
    <t>1G bps + connectivité VPN</t>
  </si>
  <si>
    <t>Connectivité internet 100 Mbps
(pour SIS Integral 100 Mbps)</t>
  </si>
  <si>
    <t>Connectivité internet 500 Mbps
(pour SIS Integral 500 Mbps)</t>
  </si>
  <si>
    <t>Connectivité VPN 100 Mbps
(pour SIS Integral 100 Mbps)</t>
  </si>
  <si>
    <t>Connectivité VPN 500 Mbps
(pour SIS Integral 500 Mbps)</t>
  </si>
  <si>
    <t>Connectivité internet 1 Gbps
(pour SIS Integral 1 Gbps)</t>
  </si>
  <si>
    <t>Connectivité VPN 1 Gbps
(pour SIS Integral 1 Gbps)</t>
  </si>
  <si>
    <t>Souscription obligatoire de l'option connectivité Internet avec souscription du SIS Integral en Cœur de réseau</t>
  </si>
  <si>
    <t>Souscription obligatoire de l'option connectivité VPN avec souscription du SIS Integral en Cœur de réseau</t>
  </si>
  <si>
    <t xml:space="preserve">Option UTM pour SIS Integral 100 Mbs </t>
  </si>
  <si>
    <t xml:space="preserve">Option UTM pour SIS Integral 500 Mbs </t>
  </si>
  <si>
    <t>Option UTM pour SIS Integral 1 Gbs</t>
  </si>
  <si>
    <t>Option UTM
SIS Integral 100Mbs</t>
  </si>
  <si>
    <t>Option UTM
SIS Integral 500Mbs</t>
  </si>
  <si>
    <t>Option UTM
SIS Integral 1Gbs</t>
  </si>
  <si>
    <t>Option UTM pour SIS Integral sur site ou en cœur de réseau</t>
  </si>
  <si>
    <t>Intranet Nomade (20 utilisateurs)</t>
  </si>
  <si>
    <t>Intranet Nomade (5 utilisateurs)</t>
  </si>
  <si>
    <t xml:space="preserve">Accès IPSEC - Intranet Nomade 2.0
</t>
  </si>
  <si>
    <t>Intranet Nomade (1 utilisateurs)</t>
  </si>
  <si>
    <t>Client IPSEC Cisco Anyconnect compatible device Fixe (Mac OS, Windows, Linux) et mobile (Ios, Android)
Fourniture de comptes IPSEC sous la forme "user@masociete.adn" quelque soit le device, IP privée fixe en option et un extranet de gestion / statistiques</t>
  </si>
  <si>
    <t>Zone 1 : Zone ZTC
Prise L2L 10 Mbit/s 
Débit symétrique et 100% garanti
Fourniture et maintenance du switch inclus
GTR 4h 8h-18h du Lundi au Vendredi incluse
Installation et Test de la solution sur site inclus</t>
  </si>
  <si>
    <t>Zone 1 : Zone ZTC
Prise L2L 20 Mbit/s 
Débit symétrique et 100% garanti
Fourniture et maintenance du switch inclus
GTR 4h 8h-18h du Lundi au Vendredi incluse
Installation et Test de la solution sur site inclus</t>
  </si>
  <si>
    <t>Zone 1 : Zone ZTC
Prise L2L 40 Mbit/s 
Débit symétrique et 100% garanti
Fourniture et maintenance du switch inclus
GTR 4h 8h-18h du Lundi au Vendredi incluse
Installation et Test de la solution sur site inclus</t>
  </si>
  <si>
    <t>Zone 1 : Zone ZTC
Prise L2L 60 Mbit/s 
Débit symétrique et 100% garanti
Fourniture et maintenance du switch inclus
GTR 4h 8h-18h du Lundi au Vendredi incluse
Installation et Test de la solution sur site inclus</t>
  </si>
  <si>
    <t>Zone 1 : Zone ZTC
Prise L2L 80 Mbit/s 
Débit symétrique et 100% garanti
Fourniture et maintenance du switch inclus
GTR 4h 8h-18h du Lundi au Vendredi incluse
Installation et Test de la solution sur site inclus</t>
  </si>
  <si>
    <t>Zone 1 : Zone ZTC
Prise L2L 100 Mbit/s 
Débit symétrique et 100% garanti
Fourniture et maintenance du switch inclus
GTR 4h 8h-18h du Lundi au Vendredi incluse
Installation et Test de la solution sur site inclus</t>
  </si>
  <si>
    <t>Zone 1 : Zone ZTC
Prise L2L 200 Mbit/s 
Débit symétrique et 100% garanti
Fourniture et maintenance du switch inclus
GTR 4h 8h-18h du Lundi au Vendredi incluse
Installation et Test de la solution sur site inclus</t>
  </si>
  <si>
    <t>Zone 1 : Zone ZTC
Prise L2L 500 Mbit/s 
Débit symétrique et 100% garanti
Fourniture et maintenance du switch inclus
GTR 4h 8h-18h du Lundi au Vendredi incluse
Installation et Test de la solution sur site inclus</t>
  </si>
  <si>
    <t>Zone 1 : Zone ZTC
Prise L2L 800 Mbit/s 
Débit symétrique et 100% garanti
Fourniture et maintenance du switch inclus
GTR 4h 8h-18h du Lundi au Vendredi incluse
Installation et Test de la solution sur site inclus</t>
  </si>
  <si>
    <t>Zone 1 : Zone ZTC
Prise L2L 1 Gbit/s 
Débit symétrique et 100% garanti
Fourniture et maintenance du switch inclus
GTR 4h 8h-18h du Lundi au Vendredi incluse
Installation et Test de la solution sur site inclus</t>
  </si>
  <si>
    <t>Zone 2 : Fibre en propre ZVE / ZVS / ZV0 / NETCENTER
Prise L2L 10 Mbit/s 
Débit symétrique et 100% garanti
Fourniture et maintenance du switch inclus
GTR 4h 8h-18h du Lundi au Vendredi incluse
Installation et Test de la solution sur site inclus</t>
  </si>
  <si>
    <t>Zone 2 : Fibre en propre ZVE / ZVS / ZV0 / NETCENTER
Prise L2L 20 Mbit/s 
Débit symétrique et 100% garanti
Fourniture et maintenance du switch inclus
GTR 4h 8h-18h du Lundi au Vendredi incluse
Installation et Test de la solution sur site inclus</t>
  </si>
  <si>
    <t>Zone 2 : Fibre en propre ZVE / ZVS / ZV0 / NETCENTER
Prise L2L 40 Mbit/s 
Débit symétrique et 100% garanti
Fourniture et maintenance du switch inclus
GTR 4h 8h-18h du Lundi au Vendredi incluse
Installation et Test de la solution sur site inclus</t>
  </si>
  <si>
    <t>Zone 2 : Fibre en propre ZVE / ZVS / ZV0 / NETCENTER
Prise L2L 60 Mbit/s 
Débit symétrique et 100% garanti
Fourniture et maintenance du switch inclus
GTR 4h 8h-18h du Lundi au Vendredi incluse
Installation et Test de la solution sur site inclus</t>
  </si>
  <si>
    <t>Zone 2 : Fibre en propre ZVE / ZVS / ZV0 / NETCENTER
Prise L2L 80 Mbit/s 
Débit symétrique et 100% garanti
Fourniture et maintenance du switch inclus
GTR 4h 8h-18h du Lundi au Vendredi incluse
Installation et Test de la solution sur site inclus</t>
  </si>
  <si>
    <t>Zone 2 : Fibre en propre ZVE / ZVS / ZV0 / NETCENTER
Prise L2L 100 Mbit/s 
Débit symétrique et 100% garanti
Fourniture et maintenance du switch inclus
GTR 4h 8h-18h du Lundi au Vendredi incluse
Installation et Test de la solution sur site inclus</t>
  </si>
  <si>
    <t>Zone 2 : Fibre en propre ZVE / ZVS / ZV0 / NETCENTER
Prise L2L 200 Mbit/s 
Débit symétrique et 100% garanti
Fourniture et maintenance du switch inclus
GTR 4h 8h-18h du Lundi au Vendredi incluse
Installation et Test de la solution sur site inclus</t>
  </si>
  <si>
    <t>Zone 2 : Fibre en propre ZVE / ZVS / ZV0 / NETCENTER
Prise L2L 500 Mbit/s 
Débit symétrique et 100% garanti
Fourniture et maintenance du switch inclus
GTR 4h 8h-18h du Lundi au Vendredi incluse
Installation et Test de la solution sur site inclus</t>
  </si>
  <si>
    <t>Zone 2 : Fibre en propre ZVE / ZVS / ZV0 / NETCENTER
Prise L2L 800 Mbit/s 
Débit symétrique et 100% garanti
Fourniture et maintenance du switch inclus
GTR 4h 8h-18h du Lundi au Vendredi incluse
Installation et Test de la solution sur site inclus</t>
  </si>
  <si>
    <t>Zone 2 : Fibre en propre ZVE / ZVS / ZV0 / NETCENTER
Prise L2L 1 Gbit/s 
Débit symétrique et 100% garanti
Fourniture et maintenance du switch inclus
GTR 4h 8h-18h du Lundi au Vendredi incluse
Installation et Test de la solution sur site inclus</t>
  </si>
  <si>
    <t>Zone 3 : Fibre ZV0 SFR collectivités, Axione et Altitude Infrastructure en ZV0, Covage / Tutor
Prise L2L 10 Mbit/s 
Débit symétrique et 100% garanti
Fourniture et maintenance du switch inclus
GTR 4h 8h-18h du Lundi au Vendredi incluse
Installation et Test de la solution sur site inclus</t>
  </si>
  <si>
    <t>200 users via Offre SIS Evolution</t>
  </si>
  <si>
    <t>400 users via Offre SIS Evolution</t>
  </si>
  <si>
    <t>1000 users via Offre SIS Evolution</t>
  </si>
  <si>
    <t>2000 users via Offre SIS Evolution</t>
  </si>
  <si>
    <t>5000 users via Offre SIS Evolution</t>
  </si>
  <si>
    <t>Inclus via SIS Evolution de 4 à 10Mbs
En cœur de réseau</t>
  </si>
  <si>
    <t>Inclus via SIS Evolution de 20 à 40Mbs
En cœur de réseau</t>
  </si>
  <si>
    <t>Inclus via SIS Evolution de 60 à 100Mbs
En cœur de réseau</t>
  </si>
  <si>
    <t>Inclus via SIS Evolution 200Mbs
En cœur de réseau</t>
  </si>
  <si>
    <t>Inclus via SIS Evolution 500Mbs
En cœur de réseau</t>
  </si>
  <si>
    <t>Inclus avec la souscription d'une offre SIS Evolution
Nombre de VPN SSL Nomades simultanés : 15</t>
  </si>
  <si>
    <t>Inclus avec la souscription d'une offre SIS Evolution
Nombre de VPN SSL Nomades simultanés pour un un débit de 20Mb/s: 30 sessions nomades simultanées
Nombre de VPN SSL Nomades simultanés pour un un débit de 30Mb/s et 40Mb/s: 40 sessions nomades simultanées</t>
  </si>
  <si>
    <t>Inclus avec la souscription d'une offre SIS Evolution
Nombre de VPN SSL Nomades simultanés pour un un débit de 60Mb/s: 50 sessions nomades simultanées
Nombre de VPN SSL Nomades simultanés pour un un débit de 80Mb/s : 60 sessions nomades simultanées
Nombre de VPN SSL Nomades simultanés pour un un débit de 100Mb/s : 750 sessions nomades simultanées</t>
  </si>
  <si>
    <t>Inclus avec la souscription d'une offre SIS Evolution
Nombre de VPN SSL Nomades simultanés pour un un débit de 200Mb/s: 100 sessions nomades simultanées</t>
  </si>
  <si>
    <t>Inclus avec la souscription d'une offre SIS Evolution
Nombre de VPN SSL Nomades simultanés pour un un débit de 500Mb/s: 150 sessions nomades simultanées</t>
  </si>
  <si>
    <t>Zone 3 : Fibre ZV0 SFR collectivités, Axione et Altitude Infrastructure en ZV0, Covage / Tutor
Prise L2L 800 Mbit/s 
Débit symétrique et 100% garanti
Fourniture et maintenance du switch inclus
GTR 4h 8h-18h du Lundi au Vendredi incluse
Installation et Test de la solution sur site inclus</t>
  </si>
  <si>
    <t>Zone 3 : Fibre ZV0 SFR collectivités, Axione et Altitude Infrastructure en ZV0, Covage / Tutor
Prise L2L 20 Mbit/s 
Débit symétrique et 100% garanti
Fourniture et maintenance du switch inclus
GTR 4h 8h-18h du Lundi au Vendredi incluse
Installation et Test de la solution sur site inclus</t>
  </si>
  <si>
    <t>Zone 3 : Fibre ZV0 SFR collectivités, Axione et Altitude Infrastructure en ZV0, Covage / Tutor
Prise L2L 40 Mbit/s 
Débit symétrique et 100% garanti
Fourniture et maintenance du switch inclus
GTR 4h 8h-18h du Lundi au Vendredi incluse
Installation et Test de la solution sur site inclus</t>
  </si>
  <si>
    <t>Zone 3 : Fibre ZV0 SFR collectivités, Axione et Altitude Infrastructure en ZV0, Covage / Tutor
Prise L2L 60 Mbit/s 
Débit symétrique et 100% garanti
Fourniture et maintenance du switch inclus
GTR 4h 8h-18h du Lundi au Vendredi incluse
Installation et Test de la solution sur site inclus</t>
  </si>
  <si>
    <t>Zone 3 : Fibre ZV0 SFR collectivités, Axione et Altitude Infrastructure en ZV0, Covage / Tutor
Prise L2L 80 Mbit/s 
Débit symétrique et 100% garanti
Fourniture et maintenance du switch inclus
GTR 4h 8h-18h du Lundi au Vendredi incluse
Installation et Test de la solution sur site inclus</t>
  </si>
  <si>
    <t>Zone 3 : Fibre ZV0 SFR collectivités, Axione et Altitude Infrastructure en ZV0, Covage / Tutor
Prise L2L 100 Mbit/s 
Débit symétrique et 100% garanti
Fourniture et maintenance du switch inclus
GTR 4h 8h-18h du Lundi au Vendredi incluse
Installation et Test de la solution sur site inclus</t>
  </si>
  <si>
    <t>Zone 3 : Fibre ZV0 SFR collectivités, Axione et Altitude Infrastructure en ZV0, Covage / Tutor
Prise L2L 200 Mbit/s 
Débit symétrique et 100% garanti
Fourniture et maintenance du switch inclus
GTR 4h 8h-18h du Lundi au Vendredi incluse
Installation et Test de la solution sur site inclus</t>
  </si>
  <si>
    <t>Zone 3 : Fibre ZV0 SFR collectivités, Axione et Altitude Infrastructure en ZV0, Covage / Tutor
Prise L2L 500 Mbit/s 
Débit symétrique et 100% garanti
Fourniture et maintenance du switch inclus
GTR 4h 8h-18h du Lundi au Vendredi incluse
Installation et Test de la solution sur site inclus</t>
  </si>
  <si>
    <t>Zone 3 : Fibre ZV0 SFR collectivités, Axione et Altitude Infrastructure en ZV0, Covage / Tutor
Prise L2L 1 Gbit/s 
Débit symétrique et 100% garanti
Fourniture et maintenance du switch inclus
GTR 4h 8h-18h du Lundi au Vendredi incluse
Installation et Test de la solution sur site inclus</t>
  </si>
  <si>
    <t>Zone 4 : Fibre Orange FTTE Actif Optimum Ethernet Lan
Prise L2L 10 Mbit/s 
Débit symétrique et 100% garanti
Fourniture et maintenance du switch inclus
GTR 4h 8h-18h du Lundi au Vendredi incluse
Installation et Test de la solution sur site inclus</t>
  </si>
  <si>
    <t>Zone 4 : Fibre Orange FTTE Actif Optimum Ethernet Lan
Prise L2L 20 Mbit/s 
Débit symétrique et 100% garanti
Fourniture et maintenance du switch inclus
GTR 4h 8h-18h du Lundi au Vendredi incluse
Installation et Test de la solution sur site inclus</t>
  </si>
  <si>
    <t>Zone 4 : Fibre Orange FTTE Actif Optimum Ethernet Lan
Prise L2L 40 Mbit/s 
Débit symétrique et 100% garanti
Fourniture et maintenance du switch inclus
GTR 4h 8h-18h du Lundi au Vendredi incluse
Installation et Test de la solution sur site inclus</t>
  </si>
  <si>
    <t>Zone 4 : Fibre Orange FTTE Actif Optimum Ethernet Lan
Prise L2L 60 Mbit/s 
Débit symétrique et 100% garanti
Fourniture et maintenance du switch inclus
GTR 4h 8h-18h du Lundi au Vendredi incluse
Installation et Test de la solution sur site inclus</t>
  </si>
  <si>
    <t>Zone 4 : Fibre Orange FTTE Actif Optimum Ethernet Lan
Prise L2L 80 Mbit/s 
Débit symétrique et 100% garanti
Fourniture et maintenance du switch inclus
GTR 4h 8h-18h du Lundi au Vendredi incluse
Installation et Test de la solution sur site inclus</t>
  </si>
  <si>
    <t>Zone 4 : Fibre Orange FTTE Actif Optimum Ethernet Lan
Prise L2L 100 Mbit/s 
Débit symétrique et 100% garanti
Fourniture et maintenance du switch inclus
GTR 4h 8h-18h du Lundi au Vendredi incluse
Installation et Test de la solution sur site inclus</t>
  </si>
  <si>
    <t>Zone 4 : Fibre Orange FTTE Actif Optimum Ethernet Lan
Prise L2L 200 Mbit/s 
Débit symétrique et 100% garanti
Fourniture et maintenance du switch inclus
GTR 4h 8h-18h du Lundi au Vendredi incluse
Installation et Test de la solution sur site inclus</t>
  </si>
  <si>
    <t>Zone 4 : Fibre Orange FTTE Actif Optimum Ethernet Lan
Prise L2L 500 Mbit/s 
Débit symétrique et 100% garanti
Fourniture et maintenance du switch inclus
GTR 4h 8h-18h du Lundi au Vendredi incluse
Installation et Test de la solution sur site inclus</t>
  </si>
  <si>
    <t>Zone 4 : Fibre Orange FTTE Actif Optimum Ethernet Lan
Prise L2L 800 Mbit/s 
Débit symétrique et 100% garanti
Fourniture et maintenance du switch inclus
GTR 4h 8h-18h du Lundi au Vendredi incluse
Installation et Test de la solution sur site inclus</t>
  </si>
  <si>
    <t>Zone 4 : Fibre Orange FTTE Actif Optimum Ethernet Lan
Prise L2L 1 Gbit/s 
Débit symétrique et 100% garanti
Fourniture et maintenance du switch inclus
GTR 4h 8h-18h du Lundi au Vendredi incluse
Installation et Test de la solution sur site inclus</t>
  </si>
  <si>
    <t>Zone 5 : Fibre DSP SFR Collectivités AC0
Prise L2L 10 Mbit/s 
Débit symétrique et 100% garanti
Fourniture et maintenance du switch inclus
GTR 4h 8h-18h du Lundi au Vendredi incluse
Installation et Test de la solution sur site inclus</t>
  </si>
  <si>
    <t>Zone 5 : Fibre DSP SFR Collectivités AC0
Prise L2L 20 Mbit/s 
Débit symétrique et 100% garanti
Fourniture et maintenance du switch inclus
GTR 4h 8h-18h du Lundi au Vendredi incluse
Installation et Test de la solution sur site inclus</t>
  </si>
  <si>
    <t>Zone 5 : Fibre DSP SFR Collectivités AC0
Prise L2L 40 Mbit/s 
Débit symétrique et 100% garanti
Fourniture et maintenance du switch inclus
GTR 4h 8h-18h du Lundi au Vendredi incluse
Installation et Test de la solution sur site inclus</t>
  </si>
  <si>
    <t>Zone 5 : Fibre DSP SFR Collectivités AC0
Prise L2L 60 Mbit/s 
Débit symétrique et 100% garanti
Fourniture et maintenance du switch inclus
GTR 4h 8h-18h du Lundi au Vendredi incluse
Installation et Test de la solution sur site inclus</t>
  </si>
  <si>
    <t>Zone 5 : Fibre DSP SFR Collectivités AC0
Prise L2L 80 Mbit/s 
Débit symétrique et 100% garanti
Fourniture et maintenance du switch inclus
GTR 4h 8h-18h du Lundi au Vendredi incluse
Installation et Test de la solution sur site inclus</t>
  </si>
  <si>
    <t>Zone 5 : Fibre DSP SFR Collectivités AC0
Prise L2L 100 Mbit/s 
Débit symétrique et 100% garanti
Fourniture et maintenance du switch inclus
GTR 4h 8h-18h du Lundi au Vendredi incluse
Installation et Test de la solution sur site inclus</t>
  </si>
  <si>
    <t>Zone 5 : Fibre DSP SFR Collectivités AC0
Prise L2L 200 Mbit/s 
Débit symétrique et 100% garanti
Fourniture et maintenance du switch inclus
GTR 4h 8h-18h du Lundi au Vendredi incluse
Installation et Test de la solution sur site inclus</t>
  </si>
  <si>
    <t>Zone 5 : Fibre DSP SFR Collectivités AC0
Prise L2L 500 Mbit/s 
Débit symétrique et 100% garanti
Fourniture et maintenance du switch inclus
GTR 4h 8h-18h du Lundi au Vendredi incluse
Installation et Test de la solution sur site inclus</t>
  </si>
  <si>
    <t>Zone 5 : Fibre DSP SFR Collectivités AC0
Prise L2L 800 Mbit/s 
Débit symétrique et 100% garanti
Fourniture et maintenance du switch inclus
GTR 4h 8h-18h du Lundi au Vendredi incluse
Installation et Test de la solution sur site inclus</t>
  </si>
  <si>
    <t>Zone 5 : Fibre DSP SFR Collectivités AC0
Prise L2L 1 Gbit/s 
Débit symétrique et 100% garanti
Fourniture et maintenance du switch inclus
GTR 4h 8h-18h du Lundi au Vendredi incluse
Installation et Test de la solution sur site inclus</t>
  </si>
  <si>
    <t>Zone 6 : Fibre SIEA et Gironde HD
Prise L2L 10 Mbit/s 
Débit symétrique et 100% garanti
Fourniture et maintenance du switch inclus
GTR 4h 8h-18h du Lundi au Vendredi incluse
Installation et Test de la solution sur site inclus</t>
  </si>
  <si>
    <t>Zone 6 : Fibre SIEA et Gironde HD
Prise L2L 20 Mbit/s 
Débit symétrique et 100% garanti
Fourniture et maintenance du switch inclus
GTR 4h 8h-18h du Lundi au Vendredi incluse
Installation et Test de la solution sur site inclus</t>
  </si>
  <si>
    <t>Zone 6 : Fibre SIEA et Gironde HD
Prise L2L 40 Mbit/s 
Débit symétrique et 100% garanti
Fourniture et maintenance du switch inclus
GTR 4h 8h-18h du Lundi au Vendredi incluse
Installation et Test de la solution sur site inclus</t>
  </si>
  <si>
    <t>Zone 6 : Fibre SIEA et Gironde HD
Prise L2L 60 Mbit/s 
Débit symétrique et 100% garanti
Fourniture et maintenance du switch inclus
GTR 4h 8h-18h du Lundi au Vendredi incluse
Installation et Test de la solution sur site inclus</t>
  </si>
  <si>
    <t>Zone 6 : Fibre SIEA et Gironde HD
Prise L2L 80 Mbit/s 
Débit symétrique et 100% garanti
Fourniture et maintenance du switch inclus
GTR 4h 8h-18h du Lundi au Vendredi incluse
Installation et Test de la solution sur site inclus</t>
  </si>
  <si>
    <t>Zone 6 : Fibre SIEA et Gironde HD
Prise L2L 100 Mbit/s 
Débit symétrique et 100% garanti
Fourniture et maintenance du switch inclus
GTR 4h 8h-18h du Lundi au Vendredi incluse
Installation et Test de la solution sur site inclus</t>
  </si>
  <si>
    <t>Zone 6 : Fibre SIEA et Gironde HD
Prise L2L 200 Mbit/s 
Débit symétrique et 100% garanti
Fourniture et maintenance du switch inclus
GTR 4h 8h-18h du Lundi au Vendredi incluse
Installation et Test de la solution sur site inclus</t>
  </si>
  <si>
    <t>Zone 7 : Fibre en propre AC0 / Orange Optimum Access
Prise L2L 10 Mbit/s 
Débit symétrique et 100% garanti
Fourniture et maintenance du switch inclus
GTR 4h 8h-18h du Lundi au Vendredi incluse
Installation et Test de la solution sur site inclus</t>
  </si>
  <si>
    <t>Zone 7 : Fibre en propre AC0 / Orange Optimum Access
Prise L2L 20 Mbit/s 
Débit symétrique et 100% garanti
Fourniture et maintenance du switch inclus
GTR 4h 8h-18h du Lundi au Vendredi incluse
Installation et Test de la solution sur site inclus</t>
  </si>
  <si>
    <t>Zone 7 : Fibre en propre AC0 / Orange Optimum Access
Prise L2L 40 Mbit/s 
Débit symétrique et 100% garanti
Fourniture et maintenance du switch inclus
GTR 4h 8h-18h du Lundi au Vendredi incluse
Installation et Test de la solution sur site inclus</t>
  </si>
  <si>
    <t>Zone 7 : Fibre en propre AC0 / Orange Optimum Access
Prise L2L 60 Mbit/s 
Débit symétrique et 100% garanti
Fourniture et maintenance du switch inclus
GTR 4h 8h-18h du Lundi au Vendredi incluse
Installation et Test de la solution sur site inclus</t>
  </si>
  <si>
    <t>Zone 7 : Fibre en propre AC0 / Orange Optimum Access
Prise L2L 80 Mbit/s 
Débit symétrique et 100% garanti
Fourniture et maintenance du switch inclus
GTR 4h 8h-18h du Lundi au Vendredi incluse
Installation et Test de la solution sur site inclus</t>
  </si>
  <si>
    <t>Zone 7 : Fibre en propre AC0 / Orange Optimum Access
Prise L2L 100 Mbit/s 
Débit symétrique et 100% garanti
Fourniture et maintenance du switch inclus
GTR 4h 8h-18h du Lundi au Vendredi incluse
Installation et Test de la solution sur site inclus</t>
  </si>
  <si>
    <t>Zone 7 : Fibre en propre AC0 / Orange Optimum Access
Prise L2L 200 Mbit/s 
Débit symétrique et 100% garanti
Fourniture et maintenance du switch inclus
GTR 4h 8h-18h du Lundi au Vendredi incluse
Installation et Test de la solution sur site inclus</t>
  </si>
  <si>
    <t>Zone 7 : Fibre en propre AC0 / Orange Optimum Access
Prise L2L 500 Mbit/s 
Débit symétrique et 100% garanti
Fourniture et maintenance du switch inclus
GTR 4h 8h-18h du Lundi au Vendredi incluse
Installation et Test de la solution sur site inclus</t>
  </si>
  <si>
    <t>Zone 7 : Fibre en propre AC0 / Orange Optimum Access
Prise L2L 800 Mbit/s 
Débit symétrique et 100% garanti
Fourniture et maintenance du switch inclus
GTR 4h 8h-18h du Lundi au Vendredi incluse
Installation et Test de la solution sur site inclus</t>
  </si>
  <si>
    <t>Zone 7 : Fibre en propre AC0 / Orange Optimum Access
Prise L2L 1 Gbit/s 
Débit symétrique et 100% garanti
Fourniture et maintenance du switch inclus
GTR 4h 8h-18h du Lundi au Vendredi incluse
Installation et Test de la solution sur site inclus</t>
  </si>
  <si>
    <t>Zone 8 : CELAN O1 et O2
Prise L2L 10 Mbit/s 
Débit symétrique et 100% garanti
Fourniture et maintenance du switch inclus
GTR 4h 8h-18h du Lundi au Vendredi incluse
Installation et Test de la solution sur site inclus</t>
  </si>
  <si>
    <t>Zone 8 : CELAN O1 et O2
Prise L2L 20 Mbit/s 
Débit symétrique et 100% garanti
Fourniture et maintenance du switch inclus
GTR 4h 8h-18h du Lundi au Vendredi incluse
Installation et Test de la solution sur site inclus</t>
  </si>
  <si>
    <t>Zone 8 : CELAN O1 et O2
Prise L2L 40 Mbit/s 
Débit symétrique et 100% garanti
Fourniture et maintenance du switch inclus
GTR 4h 8h-18h du Lundi au Vendredi incluse
Installation et Test de la solution sur site inclus</t>
  </si>
  <si>
    <t>Zone 8 : CELAN O1 et O2
Prise L2L 60 Mbit/s 
Débit symétrique et 100% garanti
Fourniture et maintenance du switch inclus
GTR 4h 8h-18h du Lundi au Vendredi incluse
Installation et Test de la solution sur site inclus</t>
  </si>
  <si>
    <t>Zone 8 : CELAN O1 et O2
Prise L2L 80 Mbit/s 
Débit symétrique et 100% garanti
Fourniture et maintenance du switch inclus
GTR 4h 8h-18h du Lundi au Vendredi incluse
Installation et Test de la solution sur site inclus</t>
  </si>
  <si>
    <t>Zone 8 : CELAN O1 et O2
Prise L2L 100 Mbit/s 
Débit symétrique et 100% garanti
Fourniture et maintenance du switch inclus
GTR 4h 8h-18h du Lundi au Vendredi incluse
Installation et Test de la solution sur site inclus</t>
  </si>
  <si>
    <t>Zone 8 : CELAN O1 et O2
Prise L2L 200 Mbit/s 
Débit symétrique et 100% garanti
Fourniture et maintenance du switch inclus
GTR 4h 8h-18h du Lundi au Vendredi incluse
Installation et Test de la solution sur site inclus</t>
  </si>
  <si>
    <t>Zone 8 : CELAN O1 et O2
Prise L2L 500 Mbit/s 
Débit symétrique et 100% garanti
Fourniture et maintenance du switch inclus
GTR 4h 8h-18h du Lundi au Vendredi incluse
Installation et Test de la solution sur site inclus</t>
  </si>
  <si>
    <t>Zone 8 : CELAN O1 et O2
Prise L2L 800 Mbit/s 
Débit symétrique et 100% garanti
Fourniture et maintenance du switch inclus
GTR 4h 8h-18h du Lundi au Vendredi incluse
Installation et Test de la solution sur site inclus</t>
  </si>
  <si>
    <t>Zone 8 : CELAN O1 et O2
Prise L2L 1 Gbit/s 
Débit symétrique et 100% garanti
Fourniture et maintenance du switch inclus
GTR 4h 8h-18h du Lundi au Vendredi incluse
Installation et Test de la solution sur site inclus</t>
  </si>
  <si>
    <t>Zone 9 : CELAN O3
Prise L2L 800 Mbit/s 
Débit symétrique et 100% garanti
Fourniture et maintenance du switch inclus
GTR 4h 8h-18h du Lundi au Vendredi incluse
Installation et Test de la solution sur site inclus</t>
  </si>
  <si>
    <t>Zone 9 : CELAN O3
Prise L2L 10 Mbit/s 
Débit symétrique et 100% garanti
Fourniture et maintenance du switch inclus
GTR 4h 8h-18h du Lundi au Vendredi incluse
Installation et Test de la solution sur site inclus</t>
  </si>
  <si>
    <t>Zone 9 : CELAN O3
Prise L2L 20 Mbit/s 
Débit symétrique et 100% garanti
Fourniture et maintenance du switch inclus
GTR 4h 8h-18h du Lundi au Vendredi incluse
Installation et Test de la solution sur site inclus</t>
  </si>
  <si>
    <t>Zone 9 : CELAN O3
Prise L2L 40 Mbit/s 
Débit symétrique et 100% garanti
Fourniture et maintenance du switch inclus
GTR 4h 8h-18h du Lundi au Vendredi incluse
Installation et Test de la solution sur site inclus</t>
  </si>
  <si>
    <t>Zone 9 : CELAN O3
Prise L2L 60 Mbit/s 
Débit symétrique et 100% garanti
Fourniture et maintenance du switch inclus
GTR 4h 8h-18h du Lundi au Vendredi incluse
Installation et Test de la solution sur site inclus</t>
  </si>
  <si>
    <t>Zone 9 : CELAN O3
Prise L2L 80 Mbit/s 
Débit symétrique et 100% garanti
Fourniture et maintenance du switch inclus
GTR 4h 8h-18h du Lundi au Vendredi incluse
Installation et Test de la solution sur site inclus</t>
  </si>
  <si>
    <t>Zone 9 : CELAN O3
Prise L2L 100 Mbit/s 
Débit symétrique et 100% garanti
Fourniture et maintenance du switch inclus
GTR 4h 8h-18h du Lundi au Vendredi incluse
Installation et Test de la solution sur site inclus</t>
  </si>
  <si>
    <t>Zone 9 : CELAN O3
Prise L2L 200 Mbit/s 
Débit symétrique et 100% garanti
Fourniture et maintenance du switch inclus
GTR 4h 8h-18h du Lundi au Vendredi incluse
Installation et Test de la solution sur site inclus</t>
  </si>
  <si>
    <t>Zone 9 : CELAN O3
Prise L2L 500 Mbit/s 
Débit symétrique et 100% garanti
Fourniture et maintenance du switch inclus
GTR 4h 8h-18h du Lundi au Vendredi incluse
Installation et Test de la solution sur site inclus</t>
  </si>
  <si>
    <t>Zone 9 : CELAN O3
Prise L2L 1G Mbit/s 
Débit symétrique et 100% garanti
Fourniture et maintenance du switch inclus
GTR 4h 8h-18h du Lundi au Vendredi incluse
Installation et Test de la solution sur site inclus</t>
  </si>
  <si>
    <t>GTR 4H 24/7</t>
  </si>
  <si>
    <t>GTR 4h, 7j/7, 24h/24
Accès Lan To Lan</t>
  </si>
  <si>
    <t>CoS Données (profil mono-CoS) 
sur lien L2L</t>
  </si>
  <si>
    <t>CoS Données (profil mono-CoS)
sur lien L2L</t>
  </si>
  <si>
    <t>CoS Multimedia
sur lien L2L</t>
  </si>
  <si>
    <t>CoS LAN TO LAN</t>
  </si>
  <si>
    <t>LIC-ENT-3YR</t>
  </si>
  <si>
    <t>MR36-HW</t>
  </si>
  <si>
    <t>Borne indoor Wifi 6 Meraki MR-36 (sans maintenance)
Meraki MR36 Wi-Fi 6 Indoor AP</t>
  </si>
  <si>
    <t>Meraki MR Enterprise License, 3YR
Licence 3 ans Enterprise Cisco Meraki (sans maintenance)</t>
  </si>
  <si>
    <t>C9300-24UX-M</t>
  </si>
  <si>
    <t>C9300-48UXM-M</t>
  </si>
  <si>
    <t>C9300 24-port mGig, UPOE, 1100wPS, w/MERAKI</t>
  </si>
  <si>
    <t xml:space="preserve">C9300 48port (12mGig&amp;36 2,5Gbps), UPOE, 1100wac PS, w/MERAKI </t>
  </si>
  <si>
    <t>LIC-C9300-24E-3Y</t>
  </si>
  <si>
    <t>LIC-C9300-48E-3Y</t>
  </si>
  <si>
    <t>Meraki Enterprise License for C9300-M 24-port, 3 year</t>
  </si>
  <si>
    <t>Meraki Enterprise License for C9300-M 48-port, 3 year</t>
  </si>
  <si>
    <t>Switch 48 ports PoE - Licence associée</t>
  </si>
  <si>
    <t>Switch 24 ports PoE - Licence associée</t>
  </si>
  <si>
    <t xml:space="preserve">Secours Haute Disponibilité -Prise Premium par prise Premium </t>
  </si>
  <si>
    <t>Secours permanent - secours par THD / THD
1 ere année de marché</t>
  </si>
  <si>
    <t>Secours permanent - secours par THD / THD
2 eme année de marché</t>
  </si>
  <si>
    <t>Secours permanent - secours par THD / THD
3eme année de marché</t>
  </si>
  <si>
    <t>Secours permanent - secours par THD / THD
4eme année de marché</t>
  </si>
  <si>
    <t>Tarif valable pour une souscription la 1 ere année de marché
Tarif par lien
Support de secours actif/actif - Option Sécurisation avec Second accès en mode partage de charge - ( Lien de backup : débit = lien nominal)
Prix du service = Prix des 2 liens + 2*prix de l'option sécurisation. THD = FTTO
Les frais de mis en service sont appliqués si la sécurisation est mise en place de façon différée par rapport au lien nominal</t>
  </si>
  <si>
    <t>Tarif valable pour une souscription la 2eme année de marché
Tarif par lien
Support de secours actif/actif - Option Sécurisation avec Second accès en mode partage de charge - ( Lien de backup : débit = lien nominal)
Prix du service = Prix des 2 liens + 2*prix de l'option sécurisation. THD = FTTO
Les frais de mis en service sont appliqués si la sécurisation est mise en place de façon différée par rapport au lien nominal</t>
  </si>
  <si>
    <t>Tarif valable pour une souscription la 3eme année de marché
Tarif par lien
Support de secours actif/actif - Option Sécurisation avec Second accès en mode partage de charge - ( Lien de backup : débit = lien nominal)
Prix du service = Prix des 2 liens + 2*prix de l'option sécurisation. THD = FTTO
Les frais de mis en service sont appliqués si la sécurisation est mise en place de façon différée par rapport au lien nominal</t>
  </si>
  <si>
    <t>Tarif valable pour une souscription la 4eme année de marché
Tarif par lien
Support de secours actif/actif - Option Sécurisation avec Second accès en mode partage de charge - ( Lien de backup : débit = lien nominal)
Prix du service = Prix des 2 liens + 2*prix de l'option sécurisation. THD = FTTO
Les frais de mis en service sont appliqués si la sécurisation est mise en place de façon différée par rapport au lien nominal</t>
  </si>
  <si>
    <t>Secours Haute Disponibilité - accès THD par accès THD
4eme année de marché</t>
  </si>
  <si>
    <t>Secours Haute Disponibilité - accès THD par accès THD
3eme année de marché</t>
  </si>
  <si>
    <t>Secours Haute Disponibilité - accès THD par accès THD
2eme année de marché</t>
  </si>
  <si>
    <t>Secours Haute Disponibilité - accès THD par accès THD
1ere année de marché</t>
  </si>
  <si>
    <t>Souscription d'un service SIS Integral sur site client en GTR J+1 8H-18H du lundi au vendredi</t>
  </si>
  <si>
    <t>GTR 4H HO JO - SIS Integral</t>
  </si>
  <si>
    <t>GTR 4H 24/7 - SIS Integral</t>
  </si>
  <si>
    <t>GTR 4H 8H-18H du lundi au vendredi
Si redondance prix de la GTR * 2</t>
  </si>
  <si>
    <t>GTR 4H 24/7
Si redondance prix de la GTR * 2</t>
  </si>
  <si>
    <t>02353TBH-001</t>
  </si>
  <si>
    <t>50010564-001</t>
  </si>
  <si>
    <t>50010485-001</t>
  </si>
  <si>
    <t xml:space="preserve">02353UYT-002 </t>
  </si>
  <si>
    <t>equipement type 1 - Serie Routeur AR6111</t>
  </si>
  <si>
    <t>equipement type 2 - Serie Routeur AR6121E</t>
  </si>
  <si>
    <t>equipement type 3 - Serie Routeur AR617VW</t>
  </si>
  <si>
    <t>equipement type 4 - Serie Routeur AR617VW-LTE4EA</t>
  </si>
  <si>
    <t>equipement type 5 - Serie Routeur AR651W</t>
  </si>
  <si>
    <t>equipement type 6 - Serie Routeur AR6140E-9G-2AC</t>
  </si>
  <si>
    <t>equipement type 1  - Serie OptiXstar EG8M8145X6G10</t>
  </si>
  <si>
    <t>equipement type 2 - Serie OptiXstar EN8M8255X6s-8XG04</t>
  </si>
  <si>
    <t>equipement type 3 - Serie OptiXstar EN8M8250TsXGS02</t>
  </si>
  <si>
    <t>equipement type 4 - Serie OptiXstar EN8M8010Ts-20G01</t>
  </si>
  <si>
    <t>equipement type 5 - Serie OptiXstar EG8M8010Hv6-10G07</t>
  </si>
  <si>
    <t>AR611, 1*GE COMBO WAN, 4*GE LAN, 1*USB 2.0
Sans maintenance</t>
  </si>
  <si>
    <t>AR6121E, 2*GE combo WAN, 1*10GE(SFP+) WAN, 8*GE LAN, 1*GE combo LAN, 2*USB 2.0, 2*SIC
Sans maintenance</t>
  </si>
  <si>
    <t>AR617VW, 1*GE COMBO WAN, 4*GE LAN, 1*VDSL2, 2*FXS, 1*USB 2.0, Wi-Fi 2.4G+5G
Sans maintenance</t>
  </si>
  <si>
    <t>AR617VW-LTE4EA, 1*GE COMBO WAN, 4*GE LAN, 1*VDSL2, 2*FXS, 1*USB 2.0, 1*LTE, Wi-Fi 2.4G+5G
Sans maintenance</t>
  </si>
  <si>
    <t>AR651W,2*GE combo WAN,8*GE LAN,1*USB2.0,802.11b/g/n/ac,2*2MIMO,1*MIC slot
Sans maintenance</t>
  </si>
  <si>
    <t>AR6140E-9G-2AC AC host, 5*GE RJ45, 4*GE SFP, 1*USB 2.0, 4*SIC
Sans maintenance</t>
  </si>
  <si>
    <t>Huawei OptiXstar EG8145X6-10,Smart HGU,GPON Terminal,SC/APC,European Standard Adapter,White shell,English,For EU
Sans maintenance</t>
  </si>
  <si>
    <t>Huawei OptiXstar EN8255X6s-8X,XGSPON Terminal,SC/APC,European Standard Adapter,White
 shell,English,For EU
Sans maintenance</t>
  </si>
  <si>
    <t>Broadband Network Terminal,Huawei OptiXstar EN8250Ts-20,Smart HGU,XGSPON adaptive terminal,SC/APC,European Standard Adapter,White,English Documents,R23C00
Sans maintenance</t>
  </si>
  <si>
    <t>Huawei OptiXstar EN8010Ts-20,XGS-PON ONT Terminal,SC/APC,European Standard Adapter,English,White shell
Sans maintenance</t>
  </si>
  <si>
    <t>Huawei OptiXstar EG8010Hv6-10,GPON Terminal,SC/APC,European Standard Adapter,White shell,English,For Overseas
Sans maintenance</t>
  </si>
  <si>
    <t>Internet à débit garanti</t>
  </si>
  <si>
    <t>Offre Trunk SIP</t>
  </si>
  <si>
    <t>Trunk SIP DS0 Absolu
GTR 4h du lundi au samedi de 8h à 18h
Vos appels vers les fixes et les mobiles en France sont illimités. 
Vos appels vers les fixes en Europe et DOM, et vos appels vers les mobiles et fixes en Amérique du Nord sont illimités. 
Vos appels vers les autres destinations fixes et/ou mobiles à l’international sont facturés à la seconde dès la première seconde sans crédit-temps, ni de charge d’établissement d’appel.
Liaison de support IPnet est incluse à partir de 60 canaux.
Tarif de 3€ Ht/mois par canal DS0</t>
  </si>
  <si>
    <t>Ligne analogique VGAST GTR 4h
Offre Absolu</t>
  </si>
  <si>
    <t>Ligne analogique VGAST GTR 8h
Offre Absolu</t>
  </si>
  <si>
    <t>Ligne analogique VGAST GTR 48h
Offre Absolu</t>
  </si>
  <si>
    <t>Ligne analogique VOIP - GTR 4H 
Offre Absolu</t>
  </si>
  <si>
    <t>Ligne analogique VOIP - GTR 8H
Offre Absolu</t>
  </si>
  <si>
    <t>Ligne analogique VOIP - GTR 48H 
Offre Absolu</t>
  </si>
  <si>
    <t>Ligne analogique VGAST  GTR 4h
Offre Compteur</t>
  </si>
  <si>
    <t>Ligne analogique  VGAST GTR 8h
Offre Compteur</t>
  </si>
  <si>
    <t>Ligne analogique  VGAST GTR 48h
Offre Compteur</t>
  </si>
  <si>
    <t>LA 4H avec forfait France illimité - VOIP</t>
  </si>
  <si>
    <t xml:space="preserve">LA 48H avec forfait France illimité - VOIP </t>
  </si>
  <si>
    <t>LA 8H avec forfait France illimité - VOIP</t>
  </si>
  <si>
    <t xml:space="preserve">Une ligne analogique RTC isolé ou pour un groupement de plusieurs lignes RTC (sur offre de gros VGAST) / GTR 48H du Lundi au Vendredi 8h-18h </t>
  </si>
  <si>
    <t xml:space="preserve">Une ligne analogique RTC isolé ou pour un groupement de plusieurs lignes RTC (sur offre de gros VGAST) / GTR 4H du Lundi au Vendredi 8h-18h </t>
  </si>
  <si>
    <t xml:space="preserve">Une ligne analogique RTC isolé ou pour un groupement de plusieurs lignes RTC (sur offre de gros VGAST) / GTR 8H du Lundi au Vendredi 8h-18h </t>
  </si>
  <si>
    <t>Une solution basée sur un accès internet  SFR ou autre opérateur 
Une solution multilignes permettant de conserver ses équipements 
Portabilité du numéro 
1 ou plusieurs équipements ATA par site  - 1 équipement ATA = 8 ports -  LA, T0 ou  les 2 sur un même équipements
GTR 4H
Prérequis client : accès internet SFR ou tiers</t>
  </si>
  <si>
    <t>Une solution basée sur un accès internet  SFR ou autre opérateur 
Une solution multilignes permettant de conserver ses équipements 
Portabilité du numéro 
1 ou plusieurs équipements ATA par site  - 1 équipement ATA = 8 ports -  LA, T0 ou  les 2 sur un même équipements
GTR 8H
Prérequis client : accès internet SFR ou tiers</t>
  </si>
  <si>
    <t>Une solution basée sur un accès internet  SFR ou autre opérateur 
Une solution multilignes permettant de conserver ses équipements 
Portabilité du numéro 
1 ou plusieurs équipements ATA par site  - 1 équipement ATA = 8 ports -  LA, T0 ou  les 2 sur un même équipements
GTR 48H
Prérequis client : accès internet SFR ou tiers</t>
  </si>
  <si>
    <t>Prix à la minute
Appels inter-sites illimités
(Tarifs à la minute pour les autres destination cf. Conditions tarifaires_Téléphonie Fixe_Compteur)</t>
  </si>
  <si>
    <t>Prix à la minute
(Tarifs à la minute pour les autres destination cf. Conditions tarifaires_Téléphonie Fixe_Compteur)</t>
  </si>
  <si>
    <t>T0 isolé ou en groupement de T0 groupés (sur base offre de gros VGAST) 
GTR 4H du lundi au samedi de 8h à 18h</t>
  </si>
  <si>
    <t>T0 raccordé en direct
GTR 4H du lundi au samedi de 8h à 18h</t>
  </si>
  <si>
    <t>Prix par T0
T0 dans un groupement de 2T0 (2 T0 sur support fixe ADSL)
GTR 4H du lundi au samedi de 8h à 18h</t>
  </si>
  <si>
    <t>Abonnement d'un T0 dans un groupement de 3 à 8 T0 sur support fixe SDSL. Faire le multiple de l'abonnement pas le nombre de T0 commandé. 
GTR 4H du lundi au samedi de 8h à 18h</t>
  </si>
  <si>
    <t>T0 ou équivalent avec forfait France illimité - VOIP</t>
  </si>
  <si>
    <t>T0 ou équivalent avec forfait Absolu - VOIP</t>
  </si>
  <si>
    <t>Une solution basée sur un accès internet  SFR ou autre opérateur 
Une solution multilignes permettant de conserver ses équipements 
Portabilité du numéro 
1 ou plusieurs équipements ATA par site  - 1 équipement ATA = 8 ports -  LA, T0 ou  les 2 sur un même équipements
GTR 4H du lundi au samedi de 8h à 18h
Prérequis client : accès internet SFR ou tiers</t>
  </si>
  <si>
    <t>Tarif par T2 pour  T2 isolé (30 canaux) ou T2 (30 canaux) en groupement sur un même site /(30 communications simultanées) 
GTR 4H du lundi au samedi de 8h à 18h</t>
  </si>
  <si>
    <t>Tarif par T2 pour  T2 isolé (20 canaux) ou T2 (20 canaux) en groupement sur un même site /(20 communications simultanées) GTR 4H du lundi au samedi de 8h à 18h</t>
  </si>
  <si>
    <t>Tarif par T2 pour  T2 isolé (25 canaux) ou T2 (25 canaux) en groupement sur un même site /(25 communications simultanées) GTR 4H du lundi au samedi de 8h à 18h</t>
  </si>
  <si>
    <t>Tarif par T2 pour  T2 isolé (15 canaux) ou T2 (15 canaux) en groupement sur un même site /(15 communications simultanées) GTR 4H du lundi au samedi de 8h à 18h</t>
  </si>
  <si>
    <t>Sur T0 uniquement</t>
  </si>
  <si>
    <t>Sur T2 uniquement</t>
  </si>
  <si>
    <t>Pour ligne analogique</t>
  </si>
  <si>
    <t>Pour T0/T2</t>
  </si>
  <si>
    <t>Trunk SIP DS0 Absolu
GTR 4h du lundi au samedi de 8h à 18h
Vos appels vers les fixes et les mobiles en France sont illimités. 
Vos appels vers les fixes en Europe et DOM, et vos appels vers les mobiles et fixes en Amérique du Nord sont illimités. 
Vos appels vers les autres destinations fixes et/ou mobiles à l’international sont facturés à la seconde dès la première seconde sans crédit-temps, ni de charge d’établissement d’appel.
Trunk SIP sur lien dédié sans sécurisation : à partir de 1 canal DS0 jusqu'à 59 canaux DS0, le lien nominal IPnet toute zone est facturé. L'adhérent doit souscrire à un service IPnet.
Trunk SIP sur lien dédié sans sécurisation : à partir de 60 canaux DS0, le lien nominal IPnet en zone 1 et 2 est inclus.
Trunk SIP sur lien dédié sans sécurisation : à partir de 60 canaux DS0, le lien nominal IPnet en zone 3 à 10, l'adhérent doit souscrire à un service IPnet.
Trunk SIP sur lien dédié avec sécurisation : l'adhérent devra souscrire à un service IPnet selon la zone d'éligibilité du site concerné.
Tarif de 3€ Ht/mois par canal DS0</t>
  </si>
  <si>
    <t>Trunk SIP DS0 Absolu
GTR 4h du lundi au samedi de 8h à 18h
Vos appels vers les fixes et les mobiles en France sont illimités. 
Vos appels vers les fixes en Europe et DOM, et vos appels vers les mobiles et fixes en Amérique du Nord sont illimités. 
Vos appels vers les autres destinations fixes et/ou mobiles à l’international sont facturés à la seconde dès la première seconde sans crédit-temps, ni de charge d’établissement d’appel.
Trunk SIP sur lien dédié sans sécurisation : à partir de 60 canaux DS0, le lien nominal IPnet en zone 1 et 2 est inclus.
Trunk SIP sur lien dédié sans sécurisation : à partir de 60 canaux DS0, le lien nominal IPnet en zone 3 à 10, l'adhérent doit souscrire à un service IPnet.
Trunk SIP sur lien dédié avec sécurisation : l'adhérent devra souscrire à un service IPnet selon la zone d'éligibilité du site concerné.
Tarif de 3€ Ht/mois par canal DS0</t>
  </si>
  <si>
    <t>DS0 Trunk SIP - OTT
Offre Absolu</t>
  </si>
  <si>
    <t>Trunk SIP DSO OTT - Offre Absolu</t>
  </si>
  <si>
    <t>Trunk SIP Classique - Offre Absolu</t>
  </si>
  <si>
    <t>Trunk SIP  60 canaux</t>
  </si>
  <si>
    <t>Trunk SIP 60 canaux - Classique
Offre Absolu</t>
  </si>
  <si>
    <t>DS0 Trunk SIP - Classique
Offre Absolu</t>
  </si>
  <si>
    <t>Trunk SIP DS0 Absolu
GTR 4h du lundi au samedi de 8h à 18h
Vos appels vers les fixes et les mobiles en France sont illimités. 
Vos appels vers les fixes en Europe et DOM, et vos appels vers les mobiles et fixes en Amérique du Nord sont illimités. 
Vos appels vers les autres destinations fixes et/ou mobiles à l’international sont facturés à la seconde dès la première seconde sans crédit-temps, ni de charge d’établissement d’appel.
Prérequis client : un lien internet SFR ou Tiers est nécessaire 
Tarif de 3€ Ht/mois par canal DS0</t>
  </si>
  <si>
    <t>Sur service Trunk SIP</t>
  </si>
  <si>
    <t>Ligne fixe simple sur IP illimité</t>
  </si>
  <si>
    <t>Sur ligne Business IP</t>
  </si>
  <si>
    <t>Vos appels vers les fixes et les mobiles en France sont illimités. 
Vos appels vers les fixes en Europe et DOM, et vos appels vers les mobiles et fixes en Amérique du Nord sont illimités.
Vos appels vers les autres destinations fixes et/ou mobiles à l’international sont facturés à la seconde dès la première seconde sans crédit-temps, ni de charge d’établissement d’appel.
Terminal associé : Mobiwire Homephone ou Mobiwire  Ogima</t>
  </si>
  <si>
    <t>GTR 4H 8H-19H du Lundi au Samedi inclus sur service PBU
La GTR 4H 24/24H 7/7J doit être souscrite sur le lien principal.</t>
  </si>
  <si>
    <t>GTR 4H 8H-19H du Lundi au Samedi</t>
  </si>
  <si>
    <t>Onduleur permet de garantir la continuité de service en cas de coupure
électrique (obligatoire notamment pour les lignes d’urgence)
Garantie 2 ans</t>
  </si>
  <si>
    <t>Frais de livraison - Mini UPS 2h</t>
  </si>
  <si>
    <t>Numéros spéciaux Proxinum</t>
  </si>
  <si>
    <t>Numéro gratuit
Offre Numéros spéciaux</t>
  </si>
  <si>
    <t>Numéro banalisé
Offre Numéros spéciaux</t>
  </si>
  <si>
    <t>Numéro majoré
Offre Numéros spéciaux</t>
  </si>
  <si>
    <t>Proxinum
Offre Numéros spéciaux</t>
  </si>
  <si>
    <t xml:space="preserve">Abonnement au service centre d'appel Call Contact </t>
  </si>
  <si>
    <t>Gestion de file d'attente</t>
  </si>
  <si>
    <t>Service inclus avec le service Call Contact</t>
  </si>
  <si>
    <t>Frais pour toute portabilité d'un numéro tiers non SFR</t>
  </si>
  <si>
    <t>Option Visibilité applicative - Offre IPnet</t>
  </si>
  <si>
    <t>Option Visibilité applicative - Offre Connect</t>
  </si>
  <si>
    <t>Visibilité applicative (jusqu'à 10M)
(en simultané)</t>
  </si>
  <si>
    <t>Visibilité applicative (jusqu'à 20M)
(en simultané)</t>
  </si>
  <si>
    <t>Visibilité applicative (jusqu'à 40M)
(en simultané)</t>
  </si>
  <si>
    <t>Visibilité applicative (jusqu'à 100M)
(en simultané)</t>
  </si>
  <si>
    <t>Visibilité applicative (jusqu'à 300M)
(en simultané)</t>
  </si>
  <si>
    <t>Visibilité applicative (jusqu'à 1G)
(en simultané)</t>
  </si>
  <si>
    <t>Visibilité applicative (jusqu'à 10M)
 (en différé)</t>
  </si>
  <si>
    <t>Visibilité applicative (jusqu'à 20M)
 (en différé)</t>
  </si>
  <si>
    <t>Visibilité applicative (jusqu'à 40M)
 (en différé)</t>
  </si>
  <si>
    <t>Visibilité applicative (jusqu'à 100M)
 (en différé)</t>
  </si>
  <si>
    <t>Visibilité applicative (jusqu'à 300M)
 (en différé)</t>
  </si>
  <si>
    <t>Visibilité applicative (jusqu'à 1G)
 (en différé)</t>
  </si>
  <si>
    <t>Visibilité applicative pour liaison SDSL/FTTO jusqu'à 10M. Souscription simultanée à la prise</t>
  </si>
  <si>
    <t>Visibilité applicative pour liaison SDSL/FTTO jusqu'à 10M. Souscription en différé à la prise</t>
  </si>
  <si>
    <t>1  Ligne PBC Administratif  Absolu</t>
  </si>
  <si>
    <t>1 ligne PBC Analogique Abolu</t>
  </si>
  <si>
    <t>1  Ligne PBC Nomad Absolu</t>
  </si>
  <si>
    <t xml:space="preserve">Tarif pour 1  Ligne PBC Administratif Absolu . Donne accés à 1 seul média soit poste fixe ou Softphone.  Messagerie vocale messagerie instantanée incluses. ( Ligne Filaire Absolu= ligne avec forfaits de communication illimité depuis ses lignes fixes SFR  vers les fixes et les mobiles en France métropolitaine (hors numéros spéciaux et courts), vers les fixes et mobiles Etats-Unis.  Souscription avec un minimum de 250 lignes. </t>
  </si>
  <si>
    <t xml:space="preserve">Tarif pour 1 ligne PBC Analogique Absolu. Pour les postes et Fax analogiques.  ( Ligne Filaire Absolu= ligne avec forfaits de communication illimité depuis ses lignes fixes SFR  vers les fixes et les mobiles en France métropolitaine (hors numéros spéciaux et courts), vers les fixes et mobiles Etats-Unis.  Souscription avec un minimum de 250 lignes. </t>
  </si>
  <si>
    <t xml:space="preserve">Tarif pour 1  Ligne PBC Nomad  Absolu. Donne accés à une multitude de médias (Softphone + Poste fixe + Client sur smartphone)  ( Ligne Filaire Absolu= ligne avec forfaits de communication illimité depuis ses lignes fixes SFR  vers les fixes et les mobiles en France métropolitaine (hors numéros spéciaux et courts), vers les fixes et mobiles Etats-Unis.  Souscription avec un minimum de 250 lignes. </t>
  </si>
  <si>
    <t>1 ligne PBC MS Teams</t>
  </si>
  <si>
    <t>1  Ligne PBC Collaboratif</t>
  </si>
  <si>
    <t>Profil analogique</t>
  </si>
  <si>
    <t>Profil MS Teams</t>
  </si>
  <si>
    <t>Profil Administratif</t>
  </si>
  <si>
    <t>Profil Collaboratif</t>
  </si>
  <si>
    <t>Profil Nomad</t>
  </si>
  <si>
    <t xml:space="preserve">Tarif pour 1 ligne PBC MS Teams. Profil disposant des fonctionnalités de téléphonie pour les softphones Microsoft Teams.  Souscription avec un minimum de 250 lignes. </t>
  </si>
  <si>
    <t xml:space="preserve">Tarif pour 1 ligne PBC Collaboratif. Profil disposant des fonctionnalités identiques au profil Administratif et disposant des services sur un 
softphone ou un terminal.  Souscription avec un minimum de 250 lignes. </t>
  </si>
  <si>
    <t>Accès au service par site</t>
  </si>
  <si>
    <t>Typologie Basic</t>
  </si>
  <si>
    <t>Typologie Advanced</t>
  </si>
  <si>
    <t>Typologie Basic
Déploiement de 4 sites simultanément</t>
  </si>
  <si>
    <t>Site ne disposant pas de passerelle voix</t>
  </si>
  <si>
    <t>Site disposant d'une passerelle voix assurant un secours local du service de téléphonie lorsque le site est isolé de la plateforme de services centrale. Le nombre d'utilisateurs secourus est limité à 1250.</t>
  </si>
  <si>
    <t xml:space="preserve">Solution écosystème Imagicle </t>
  </si>
  <si>
    <t>Module Acceuil téléphonique</t>
  </si>
  <si>
    <t>Module Serveur Vocal Interactif</t>
  </si>
  <si>
    <t>Option canal supplémentaire</t>
  </si>
  <si>
    <t>Module de serveur de fax</t>
  </si>
  <si>
    <t>Module Analyse du trafic téléphonique</t>
  </si>
  <si>
    <t>Socle écosystème Imagicle obligatoire pour accéder aux modules ci-dessous</t>
  </si>
  <si>
    <t>Solution de gestion avancée d'un serveur vocal interactif / tarif par SVI (inclus 0 canal)</t>
  </si>
  <si>
    <t>Canal supplémentaire de communication simultanée mutualisable pour les modules Accueil téléphonique et 
Serveur Voval Interactif / tarif par canal</t>
  </si>
  <si>
    <t>Solution de serveur de fax permettant aux utilisateurs d'envoyer et de recevoir des fax directement de leur client de messagerie électronique / tarif par canal</t>
  </si>
  <si>
    <t>Solution d'analyse du trafic téléphonique entrant et sortant sous la forme de 6 modèles des rapports préféfinis/tarif par profil</t>
  </si>
  <si>
    <t xml:space="preserve">Modules fonctionnels complémentaires </t>
  </si>
  <si>
    <t>Solution de gestion de l'accueil téléphonique / tarif par Standard (inclus 0 canal)</t>
  </si>
  <si>
    <t>Solution additionnelle de gestion avancée de l'accueil téléphonique via une console sur PC enrichie / tarif par 
Console (inclus 4 canaux)</t>
  </si>
  <si>
    <t xml:space="preserve">Profil gestionnaire </t>
  </si>
  <si>
    <t>Permet d'accéder au portail Gestionnaire avec les fonctionnalotés suivantes:
- La gestion du parc utilisateur : consulter, ajouter et modifier des utilisateurs 
· La gestion des sites : consulter les sites en service
· La gestion des demandes de changements 
- La mise à disposition en temps réel d'information sur l'état du parc des utilisateurs (profils, répartition géographique et organisationnelle, etc.)</t>
  </si>
  <si>
    <t>Terminaux Analogiques et assimilés pour les sites situés en France métropolitaine
Vendu sans maintenance</t>
  </si>
  <si>
    <t>ATA-191</t>
  </si>
  <si>
    <t>6901-N</t>
  </si>
  <si>
    <t>Grandstream WP820</t>
  </si>
  <si>
    <t>Accessoires pour les sites situés en France métropolitaine</t>
  </si>
  <si>
    <t>Extension 88XX</t>
  </si>
  <si>
    <t>Combiné 78XX et 88XX</t>
  </si>
  <si>
    <t>Cordon 78XX</t>
  </si>
  <si>
    <t>Cordon 88XX</t>
  </si>
  <si>
    <t>Kit mural 7811</t>
  </si>
  <si>
    <t>Kit mural 88xx</t>
  </si>
  <si>
    <t>Pied 88xx</t>
  </si>
  <si>
    <t>Alimentation 69/78</t>
  </si>
  <si>
    <t>Alimentation 88</t>
  </si>
  <si>
    <t>Boitier d'extension de 18 touches avec écran couleur pour les terminaux 8851 et 8861.
L'utilisation d'un boitier d'extension peut nécessiter la mise en place d'une alimentation électrique locale en 
fonction du téléphone et de la norme d'alimentation supportés par votre switch (802.3af/802.3at.UPoE)</t>
  </si>
  <si>
    <t>Combiné noir pour les terminaux des gammes 78xx et 88xx</t>
  </si>
  <si>
    <t>Cordon etiro pour les terminaux de la gamme 78XX</t>
  </si>
  <si>
    <t>Cordon etiro pour les terminaux de la gamme 88XX</t>
  </si>
  <si>
    <t>Kit mural pour le terminal 7811</t>
  </si>
  <si>
    <t>Kit Mural pour la gamme de terminaux 88XX (hors 8832, 8845 et 8865)</t>
  </si>
  <si>
    <t>Pied pour 88XX - hors 8832</t>
  </si>
  <si>
    <t>Alimentations</t>
  </si>
  <si>
    <t>Téléphones complémentaires</t>
  </si>
  <si>
    <t>Yealink W73H</t>
  </si>
  <si>
    <t>Yealink W73P</t>
  </si>
  <si>
    <t>Yealink W59R</t>
  </si>
  <si>
    <t>Yealink W90B</t>
  </si>
  <si>
    <t>Yealink W90DM</t>
  </si>
  <si>
    <t>Terminal sans fil DECT de format compact, disposant d'un écran graphique couleur 1,8". Fonction ne par déranger.
Portée de 50 mètres en intérieur, 300 mètres en extérieur</t>
  </si>
  <si>
    <t>Téléphone sans fil DECT W73H avec sa base déportée POE</t>
  </si>
  <si>
    <t>Téléphone sans fil DECT W59R durci avec bouton d'alarme et connectivité Bluetooth</t>
  </si>
  <si>
    <t>Système multicellulaire DECT IP Yealink - station de base</t>
  </si>
  <si>
    <t>Système multicellulaire DECT IP Yealink - DECT Manager jusqu'à 60 bases et 250 combinés DECT</t>
  </si>
  <si>
    <t xml:space="preserve"> Pack Business Corporate</t>
  </si>
  <si>
    <t>Plateforme HUB Small</t>
  </si>
  <si>
    <t>Plateforme HUB</t>
  </si>
  <si>
    <t>Souscription obligatoire</t>
  </si>
  <si>
    <t>Mise en service - Template suplementaire</t>
  </si>
  <si>
    <t>Mise en Service - Gestion des nomades</t>
  </si>
  <si>
    <t>Mise en Service - Accostage d'une solution de nomade Tiers</t>
  </si>
  <si>
    <t>Plateforme HUB - Option Resilience Avancée</t>
  </si>
  <si>
    <t>Mise en service Plateforme HUB - Option Resilience Avancée</t>
  </si>
  <si>
    <t>Plateforme HUB Medium</t>
  </si>
  <si>
    <t>Plateforme HUB Large</t>
  </si>
  <si>
    <t>Plateforme de gestion de logs Small</t>
  </si>
  <si>
    <t>Mise en Service - Plateforme de gestion des logs</t>
  </si>
  <si>
    <t>Plateforme de gestion de logs Medium</t>
  </si>
  <si>
    <t>Plateforme de gestion de logs Large</t>
  </si>
  <si>
    <t xml:space="preserve">Plateforme de gestion de logs </t>
  </si>
  <si>
    <t xml:space="preserve">Mise en service - Plateforme de gestion de logs </t>
  </si>
  <si>
    <t>Extension jusqu’à 1 To</t>
  </si>
  <si>
    <t>Extension jusqu’à 2 To</t>
  </si>
  <si>
    <t>Extension jusqu’à 1,5 To</t>
  </si>
  <si>
    <t>Mise en service - Plateforme HUB</t>
  </si>
  <si>
    <t>Terminaux Analogiques et assimilés pour les sites situés en France métropolitaine
Location avec maintenance J+5</t>
  </si>
  <si>
    <t xml:space="preserve">Souscription d'un service SIS Integral sur site client </t>
  </si>
  <si>
    <t>FPR3105-NGFW-K9</t>
  </si>
  <si>
    <t>FPR3120-NGFW-K9</t>
  </si>
  <si>
    <t>FPR3130-NGFW-K9</t>
  </si>
  <si>
    <t>L-AC-PLS-1Y-S5</t>
  </si>
  <si>
    <t>L-AC-PLS-3Y-S7</t>
  </si>
  <si>
    <t>L-AC-PLS-1Y-S8</t>
  </si>
  <si>
    <t>Prix d'acquisition du Firewall
Cisco Secure Firewall 3105 NGFW Appliance. 1U
Maintenance disponible au BPU Complémentaire Cisco Fire Power</t>
  </si>
  <si>
    <t>Prix d'acquisition du Firewall
Cisco Secure Firewall 3120 NGFW Appliance. 1U
Maintenance disponible au BPU Complémentaire Cisco Fire Power</t>
  </si>
  <si>
    <t>Prix d'acquisition du Firewall
Cisco Secure Firewall 3130 NGFW Appliance. 1U
Maintenance disponible au BPU Complémentaire Cisco Fire Power</t>
  </si>
  <si>
    <t>Prix d'une Licence Annuelle
Licence Cisco AnyConnect Plus (2000 à 2499 users)
Maintenance disponible au BPU Complémentaire Cisco Fire Power</t>
  </si>
  <si>
    <t>Prix d'une Licence pour 3 ans
Licence Cisco AnyConnect Plus (5000 à 9999 users)
Maintenance disponible au BPU Complémentaire Cisco Fire Power</t>
  </si>
  <si>
    <t>Prix d'une Licence pour 3 ans
Licence Cisco AnyConnect Plus (10000 à 24499 users) 
Maintenance disponible au BPU Complémentaire Cisco Fire Power</t>
  </si>
  <si>
    <t>FG-40F</t>
  </si>
  <si>
    <t>FC-10-0040F-950-02-12</t>
  </si>
  <si>
    <t xml:space="preserve">Autres éditeurs proposant du Sdwan </t>
  </si>
  <si>
    <t>MX68-HW</t>
  </si>
  <si>
    <t>LIC-MX68CW-ENT-1YR</t>
  </si>
  <si>
    <t>Profil gestionnaire 
(jusqu'à 5 Comptes)</t>
  </si>
  <si>
    <t>Profil gestionnaire 
(au-delà de 5 Comptes)</t>
  </si>
  <si>
    <t>Services satellitaire - pack Standard 12mois de services obligatoires (issu exemple proposition commerciale)- sous réserve dépendances cf remarques :</t>
  </si>
  <si>
    <t>BPU DROM (Guadeloupe/Martinique/Guyane)</t>
  </si>
  <si>
    <t>LOT 1 : Services de télécommunications FIXES avec engagements de service classiques</t>
  </si>
  <si>
    <t>Frais de mise en service
Les 2 premières années de marché €HT</t>
  </si>
  <si>
    <t>Frais de mise en service
La 3eme année de marché €HT</t>
  </si>
  <si>
    <t>Frais de mise en service
à partir de la 4eme année de marché €HT</t>
  </si>
  <si>
    <t>Prix Remisé €TTC
(TVA 0% en Guyane)</t>
  </si>
  <si>
    <t>FTTO - Zone 1: Antilles (hors Iles du Nord) &amp; Guyane zone OMT</t>
  </si>
  <si>
    <t>GTR S2 + 1 IP publique inclus par lien</t>
  </si>
  <si>
    <t>INTERNET FO 10M</t>
  </si>
  <si>
    <t>INTERNET FO 20M</t>
  </si>
  <si>
    <t>INTERNET FO 40M</t>
  </si>
  <si>
    <t>INTERNET FO 50M</t>
  </si>
  <si>
    <t>INTERNET FO 60M</t>
  </si>
  <si>
    <t>INTERNET FO 80M</t>
  </si>
  <si>
    <t>INTERNET FO 100M</t>
  </si>
  <si>
    <t>INTERNET FO 200M</t>
  </si>
  <si>
    <t>INTERNET FO 400M</t>
  </si>
  <si>
    <t>500 Mbps</t>
  </si>
  <si>
    <t>INTERNET FO 500M</t>
  </si>
  <si>
    <t>INTERNET FO 600M</t>
  </si>
  <si>
    <t>INTERNET FO 800M</t>
  </si>
  <si>
    <t>INTERNET FO 1G</t>
  </si>
  <si>
    <t>FTTO - Zone 2: Antilles (hors Iles du Nord) &amp; Guyane zone tiers</t>
  </si>
  <si>
    <t>INTERNET SDSL 2M</t>
  </si>
  <si>
    <t>INTERNET SDSL 4M</t>
  </si>
  <si>
    <t>INTERNET SDSL 8M</t>
  </si>
  <si>
    <t>INTERNET SDSL 12M</t>
  </si>
  <si>
    <t>12 Mbps</t>
  </si>
  <si>
    <t>INTERNET SDSL 16M</t>
  </si>
  <si>
    <t>VDSL 2M</t>
  </si>
  <si>
    <t>Pas disponible</t>
  </si>
  <si>
    <t>VDSL 4M</t>
  </si>
  <si>
    <t>VDSL 8M</t>
  </si>
  <si>
    <t>VDSL 10M</t>
  </si>
  <si>
    <t>QoS 10M</t>
  </si>
  <si>
    <t>QoS 11 Mbps à 100M</t>
  </si>
  <si>
    <t>QoS &gt; à 100M</t>
  </si>
  <si>
    <t>GTR 4H classique 8/18h 5J/7J</t>
  </si>
  <si>
    <t>GTR S2 inclue dans chaque lien FTTO/SDSL</t>
  </si>
  <si>
    <t>GTR 4H avancée 24/24h 7J/7J</t>
  </si>
  <si>
    <t>BackupB</t>
  </si>
  <si>
    <t>Inclus dans le prix du lien primaire et secondaire</t>
  </si>
  <si>
    <t>BackupP</t>
  </si>
  <si>
    <t>AdresseP</t>
  </si>
  <si>
    <t>1 IP public inclue par lien, prix adresse supplémentaire</t>
  </si>
  <si>
    <t>AccèsMIB</t>
  </si>
  <si>
    <t>Supervision</t>
  </si>
  <si>
    <t>Par lien supervisé</t>
  </si>
  <si>
    <t>Sécurisation de classe 2S</t>
  </si>
  <si>
    <t>Sur devis uniquement</t>
  </si>
  <si>
    <t>Sécurisation de classe 3 (permet en plus du raccordement de classe 2S</t>
  </si>
  <si>
    <t>1 IP publique inclue par lien</t>
  </si>
  <si>
    <t>Routeur ADSL</t>
  </si>
  <si>
    <t>INTERNET ADSL MAX</t>
  </si>
  <si>
    <t>Box ADSL START ADSL ENT (Antilles)</t>
  </si>
  <si>
    <t>START ADSL ENT</t>
  </si>
  <si>
    <t>Box ADSL START + ADSL ENT (Antilles)</t>
  </si>
  <si>
    <t>START + ADSL ENT</t>
  </si>
  <si>
    <t>Box ADSL POWER MAX ADSL ENT (Antilles)</t>
  </si>
  <si>
    <t>POWER MAX ADSL ENT</t>
  </si>
  <si>
    <t>Box ADSL START ADSL ENT (Guyane)</t>
  </si>
  <si>
    <t>Box ADSL START + ADSL ENT (Guyane)</t>
  </si>
  <si>
    <t>Box ADSL POWER MAX ADSL ENT (Guyane)</t>
  </si>
  <si>
    <t>Box FTTH GEN 8 1Gbps</t>
  </si>
  <si>
    <t>GEN 8 Internet Access Fibre ENT.</t>
  </si>
  <si>
    <t>Box FTTH GEN 8 2Gbps</t>
  </si>
  <si>
    <t>GEN 8 Internet Max Fibre ENT</t>
  </si>
  <si>
    <t>Box FTTH GEN 8 1Gbps + TV</t>
  </si>
  <si>
    <t>GEN 8 Internet Access TV Fibre ENT</t>
  </si>
  <si>
    <t>Box FTTH GEN 8 2Gbps + TV</t>
  </si>
  <si>
    <t>GEN 8 Internet Max TV Fibre ENT</t>
  </si>
  <si>
    <t>FTTH - Zone 2 (FTTB Guadeloupe et Martinique)</t>
  </si>
  <si>
    <t>Box FTTB INTERNET jusqu'à 100 Mb/s</t>
  </si>
  <si>
    <t>THD INTERNET jusqu'à 100 Mb/s</t>
  </si>
  <si>
    <t>Box FTTB INTERNET jusqu'à 200 Mb/s</t>
  </si>
  <si>
    <t>THD INTERNET jusqu'à 200 Mb/s</t>
  </si>
  <si>
    <t>Box 4G 100Go</t>
  </si>
  <si>
    <t>Box 4G 200Go</t>
  </si>
  <si>
    <t>VPN intra Antilles-Guyane. VPN Métropole: BPU Métropole</t>
  </si>
  <si>
    <t>GTR S2 inclue par lien</t>
  </si>
  <si>
    <t>VPN FO 10M</t>
  </si>
  <si>
    <t>VPN FO 20M</t>
  </si>
  <si>
    <t>VPN FO 40M</t>
  </si>
  <si>
    <t>VPN FO 50M</t>
  </si>
  <si>
    <t>VPN FO 60M</t>
  </si>
  <si>
    <t>VPN FO 80M</t>
  </si>
  <si>
    <t>VPN FO 100M</t>
  </si>
  <si>
    <t>VPN FO 200M</t>
  </si>
  <si>
    <t>VPN FO 400M</t>
  </si>
  <si>
    <t>VPN FO 500M</t>
  </si>
  <si>
    <t>VPN FO 600M</t>
  </si>
  <si>
    <t>VPN FO 800M</t>
  </si>
  <si>
    <t>VPN FO 1G</t>
  </si>
  <si>
    <t>VPN SDSL 2M</t>
  </si>
  <si>
    <t>VPN SDSL 4M</t>
  </si>
  <si>
    <t>VPN SDSL 8M</t>
  </si>
  <si>
    <t>VPN SDSL 12M</t>
  </si>
  <si>
    <t>VPN SDSL 16M</t>
  </si>
  <si>
    <t>VPN FTTH 40 Mb/s</t>
  </si>
  <si>
    <t>VPN FTTH 100 Mb/s</t>
  </si>
  <si>
    <t>VPN FTTH 200 Mb/s</t>
  </si>
  <si>
    <t>VPN 4G</t>
  </si>
  <si>
    <t>10Mbps max</t>
  </si>
  <si>
    <t>Firewall FortiGate 1500D redondé</t>
  </si>
  <si>
    <t>Inclus dans le prix des passerelles @</t>
  </si>
  <si>
    <t>Instance dédiée</t>
  </si>
  <si>
    <t>Ligne Analogique (revente de l'abonnement)</t>
  </si>
  <si>
    <t>par min, grille Premium</t>
  </si>
  <si>
    <t>Option LA: présentation du nom</t>
  </si>
  <si>
    <t>Option LA: présentation du numéro</t>
  </si>
  <si>
    <t>Option LA: signal d'appel</t>
  </si>
  <si>
    <t>Option LA: messagerie</t>
  </si>
  <si>
    <t>Option LA: transfert d'appel inconditionnel</t>
  </si>
  <si>
    <t>T0 ou équivalent au compteur (Accès T0)</t>
  </si>
  <si>
    <t>T0 ou équivalent au compteur (Groupement T0)</t>
  </si>
  <si>
    <t>T0 ou équivalent au compteur (Accès de base supplémentaire)</t>
  </si>
  <si>
    <t>SDA T0</t>
  </si>
  <si>
    <t>Trunk SIP 2 canaux</t>
  </si>
  <si>
    <t>Trunk SIP 4 canaux</t>
  </si>
  <si>
    <t>Trunk SIP 8 canaux</t>
  </si>
  <si>
    <t>Trunk SIP 16 canaux</t>
  </si>
  <si>
    <t>Trunk SIP 32 canaux</t>
  </si>
  <si>
    <t>Trunk SIP 64 canaux</t>
  </si>
  <si>
    <t>Trunk SIP: appels illimités 24h/24 et 7j/7</t>
  </si>
  <si>
    <t>par canal</t>
  </si>
  <si>
    <t>Location passerelle T2 &gt; Trunk SIP</t>
  </si>
  <si>
    <t>Location passerelle T0+LA &gt; Trunk SIP</t>
  </si>
  <si>
    <t>Prix du service dépendant de l'éditeur</t>
  </si>
  <si>
    <t>Disponible via BPU Métropole</t>
  </si>
  <si>
    <t>Secours à sélectionner parmi le BPU. Pas de surcoût pour les mécanismes actif/passif.</t>
  </si>
  <si>
    <t>Box 4G évènement</t>
  </si>
  <si>
    <t>2 activations par an et par administration maximum. Forfaits Box 4G (présentés ci-dessus) à commander et activés sans engagement (1 mois).</t>
  </si>
  <si>
    <t xml:space="preserve"> Public €HT</t>
  </si>
  <si>
    <t>FTTO CONNECT SFR 10M</t>
  </si>
  <si>
    <t xml:space="preserve">Fibre en propre SFR, hors travaux de génie civil </t>
  </si>
  <si>
    <t>FTTO CONNECT SFR 20M</t>
  </si>
  <si>
    <t>30 Mbps</t>
  </si>
  <si>
    <t>FTTO CONNECT SFR 30M</t>
  </si>
  <si>
    <t>FTTO CONNECT SFR 40M</t>
  </si>
  <si>
    <t>FTTO CONNECT SFR 50M</t>
  </si>
  <si>
    <t>FTTO CONNECT SFR 100M</t>
  </si>
  <si>
    <t>FTTO CONNECT SFR 200M</t>
  </si>
  <si>
    <t>FTTO CONNECT SFR 500M</t>
  </si>
  <si>
    <t>FTTO CONNECT SFR 1G</t>
  </si>
  <si>
    <t>FTTO - Tiers</t>
  </si>
  <si>
    <t xml:space="preserve">Fibre CELAN OWF,  hors travaux de génie civil </t>
  </si>
  <si>
    <t>SDSL CONNECT 1M</t>
  </si>
  <si>
    <t>SDSL CELAN OWF Hors petites opérations d'infrastrcuture</t>
  </si>
  <si>
    <t>SDSL CONNECT 2M</t>
  </si>
  <si>
    <t>SDSL CONNECT 4M</t>
  </si>
  <si>
    <t>SDSL CONNECT 8M</t>
  </si>
  <si>
    <t>SDSL CONNECT 12M</t>
  </si>
  <si>
    <t>SDSL CONNECT 16M</t>
  </si>
  <si>
    <t>ADSL 20Mbps</t>
  </si>
  <si>
    <t xml:space="preserve">ADSL CONNECT </t>
  </si>
  <si>
    <t>Hors petites opérations d'infrastrcuture</t>
  </si>
  <si>
    <t>FTTH 100 Mbps</t>
  </si>
  <si>
    <t>FTTH CONNECT 100M</t>
  </si>
  <si>
    <t xml:space="preserve">hors travaux de génie civil </t>
  </si>
  <si>
    <t>FTTH 200 Mbps</t>
  </si>
  <si>
    <t>FTTH CONNECT 200M</t>
  </si>
  <si>
    <t>FTTH 500 Mbps</t>
  </si>
  <si>
    <t>FTTH CONNECT 500M</t>
  </si>
  <si>
    <t>MOBILE CONNECT SECOURS ILLIMITE</t>
  </si>
  <si>
    <t>MOBILE CONNECT SECOURS</t>
  </si>
  <si>
    <t>MOBILE CONNECT Forfait 30G</t>
  </si>
  <si>
    <t>MOBILE CONNECT Fofait 100G</t>
  </si>
  <si>
    <t>MOBILE CONNECT Fofait 200G</t>
  </si>
  <si>
    <t>MOBILE CONNECT Fofait 500G</t>
  </si>
  <si>
    <t>Fourniture d'un mat + Routeur Outdoor  Accès IP Mobile 4G/5G</t>
  </si>
  <si>
    <t xml:space="preserve">Prestation installation Mat </t>
  </si>
  <si>
    <t>FTTO - SFR</t>
  </si>
  <si>
    <t>FTTO IPNET SFR 10M</t>
  </si>
  <si>
    <t>FTTO IPNET SFR 20M</t>
  </si>
  <si>
    <t>FTTO IPNET SFR 30M</t>
  </si>
  <si>
    <t>FTTO IPNET SFR 40M</t>
  </si>
  <si>
    <t>FTTO IPNET SFR 50M</t>
  </si>
  <si>
    <t>FTTO IPNET SFR 100M</t>
  </si>
  <si>
    <t>FTTO IPNET SFR 200M</t>
  </si>
  <si>
    <t>FTTO IPNET SFR 500M</t>
  </si>
  <si>
    <t>FTTO IPNET SFR 1G</t>
  </si>
  <si>
    <t xml:space="preserve">Fibre tiers,  hors travaux de génie civil </t>
  </si>
  <si>
    <t>SDSL IPNET 1M</t>
  </si>
  <si>
    <t>SDSL CELAN OWF, Hors petits travaux d'infrastructure</t>
  </si>
  <si>
    <t>SDSL IPNET 2M</t>
  </si>
  <si>
    <t>SDSL IPNET 4M</t>
  </si>
  <si>
    <t>SDSL IPNET 8M</t>
  </si>
  <si>
    <t>SDSL IPNET 12M</t>
  </si>
  <si>
    <t>SDSL IPNET 16M</t>
  </si>
  <si>
    <t xml:space="preserve">ADSL IPNET </t>
  </si>
  <si>
    <t>FTTH IPNET 100M</t>
  </si>
  <si>
    <t>FTTH IPNET 200M</t>
  </si>
  <si>
    <t>FTTH IPNET 500M</t>
  </si>
  <si>
    <t>MOBILE IPNET SECOURS ILLIMITE</t>
  </si>
  <si>
    <t>MOBILE IPNET SECOURS</t>
  </si>
  <si>
    <t>MOBILE IPNET Forfait 30G</t>
  </si>
  <si>
    <t>MOBILE IPNET Fofait 100G</t>
  </si>
  <si>
    <t>MOBILE IPNET Fofait 200G</t>
  </si>
  <si>
    <t>MOBILE IPNET Fofait 500G</t>
  </si>
  <si>
    <t>Sortie Internet Cœur de réseau VPN IP MPLS</t>
  </si>
  <si>
    <t>BP CONNECT Cœur de réseau 10Mbps</t>
  </si>
  <si>
    <t>BP CONNECT Backbone 10M</t>
  </si>
  <si>
    <t>BP CONNECT Cœur de réseau 20Mbps</t>
  </si>
  <si>
    <t>BP CONNECT Backbone 20M</t>
  </si>
  <si>
    <t>BP CONNECT Cœur de réseau 30Mbps</t>
  </si>
  <si>
    <t>BP CONNECT Backbone 30M</t>
  </si>
  <si>
    <t>BP CONNECT Cœur de réseau 40Mbps</t>
  </si>
  <si>
    <t>BP CONNECT Backbone 40M</t>
  </si>
  <si>
    <t>BP CONNECT Cœur de réseau 50Mbps</t>
  </si>
  <si>
    <t>BP CONNECT Backbone 50M</t>
  </si>
  <si>
    <t>BP CONNECT Cœur de réseau 100Mbps</t>
  </si>
  <si>
    <t>BP CONNECT Backbone 100M</t>
  </si>
  <si>
    <t>BP CONNECT Cœur de réseau 200Mbps</t>
  </si>
  <si>
    <t>BP CONNECT Backbone 200M</t>
  </si>
  <si>
    <t>BP CONNECT Cœur de réseau 500Mbps</t>
  </si>
  <si>
    <t>BP CONNECT Backbone 500M</t>
  </si>
  <si>
    <t>BP CONNECT Cœur de réseau 1Gbps</t>
  </si>
  <si>
    <t>Fibre optique noire</t>
  </si>
  <si>
    <t xml:space="preserve">SFR BUSINESS est en capacité de fournir des fibres noires point à point. Cette prestation fait l'object d'un ou plusieurs études de sites. Le tarif des frais d'accès au service ainsi que de l'abonnement dépende notamment de la distance inter-site. 
L'étude est à demandé auprès de l'équipe avant vente SFR Bsuiness </t>
  </si>
  <si>
    <t>FIREWALL / SDWAN / WIFI / SWITCH FORTINET</t>
  </si>
  <si>
    <t xml:space="preserve">FIRWALL et SDWAN </t>
  </si>
  <si>
    <r>
      <rPr>
        <b/>
        <sz val="10"/>
        <color theme="1"/>
        <rFont val="Arial"/>
        <family val="2"/>
      </rPr>
      <t>Instance virtuelle Firewall Fortigate</t>
    </r>
    <r>
      <rPr>
        <sz val="10"/>
        <color theme="1"/>
        <rFont val="Arial"/>
        <family val="2"/>
      </rPr>
      <t xml:space="preserve"> dédiée cœur de réseau VPN sur cluster Fortigate 1500D
Unified Threat Protection (UTP) : IPS, Advanced Malware Protection, Application Control, URL, DNS &amp; Video Filtering, Antispam Service, and FortiCare Premium</t>
    </r>
  </si>
  <si>
    <t>Instance virtuelle Firewall Fortigate
Multi site</t>
  </si>
  <si>
    <t>Support et mise  à jour inclus. Haute disponibilité incluse.
Portail Captif inclus</t>
  </si>
  <si>
    <r>
      <rPr>
        <b/>
        <sz val="10"/>
        <color theme="1"/>
        <rFont val="Arial"/>
        <family val="2"/>
      </rPr>
      <t>Instance virtuelle Firewall Fortigate</t>
    </r>
    <r>
      <rPr>
        <sz val="10"/>
        <color theme="1"/>
        <rFont val="Arial"/>
        <family val="2"/>
      </rPr>
      <t xml:space="preserve"> dédiée mono site sur cluster Fortigate 1500D
Unified Threat Protection (UTP) : IPS, Advanced Malware Protection, Application Control, URL, DNS &amp; Video Filtering, Antispam Service, and FortiCare Premium</t>
    </r>
  </si>
  <si>
    <t>Instance virtuelle Firewall Fortigate
Mono site</t>
  </si>
  <si>
    <t>Instance FortiAnalyser</t>
  </si>
  <si>
    <t>Support et mise  à jour inclus</t>
  </si>
  <si>
    <t>Instance FortiManager</t>
  </si>
  <si>
    <r>
      <t xml:space="preserve">Appliance Fortigate 40F + Forticare Premium 12 mois 
</t>
    </r>
    <r>
      <rPr>
        <sz val="11"/>
        <color rgb="FF000000"/>
        <rFont val="Calibri"/>
        <family val="2"/>
      </rPr>
      <t>5 x GE RJ45 ports (including , 1 x WAN Port, 4 x Internal Ports)</t>
    </r>
  </si>
  <si>
    <t xml:space="preserve">Appliance Fortigate 40F + Forticare Premium 12 mois </t>
  </si>
  <si>
    <t>Fonctionnalités SD-WAN (Pré requis : Instance de Firewall Fortigate ) 
Support et mises  à jour inclus</t>
  </si>
  <si>
    <r>
      <t xml:space="preserve">Appliance Fortigate 40F + Forticare Premium 36 mois
</t>
    </r>
    <r>
      <rPr>
        <sz val="11"/>
        <color rgb="FF000000"/>
        <rFont val="Calibri"/>
        <family val="2"/>
      </rPr>
      <t>5 x GE RJ45 ports (including , 1 x WAN Port, 4 x Internal Ports)</t>
    </r>
  </si>
  <si>
    <t>Appliance Fortigate 40F + Forticare Premium 36 mois</t>
  </si>
  <si>
    <r>
      <rPr>
        <b/>
        <sz val="11"/>
        <color rgb="FF000000"/>
        <rFont val="Calibri"/>
        <family val="2"/>
      </rPr>
      <t xml:space="preserve">Appliance Fortigate 40F + Forticare Premium + UTP  12 mois
</t>
    </r>
    <r>
      <rPr>
        <sz val="11"/>
        <color rgb="FF000000"/>
        <rFont val="Calibri"/>
        <family val="2"/>
      </rPr>
      <t>5 x GE RJ45 ports (including , 1 x WAN Port, 4 x Internal Ports)</t>
    </r>
    <r>
      <rPr>
        <sz val="11"/>
        <color indexed="8"/>
        <rFont val="Calibri"/>
        <family val="2"/>
      </rPr>
      <t xml:space="preserve">
Unified Threat Protection (UTP) : IPS, Advanced Malware Protection, Application Control, URL, DNS &amp; Video Filtering, Antispam Service, and FortiCare Premium</t>
    </r>
  </si>
  <si>
    <t>Appliance Fortigate 40F + Forticare Premium + UTP  12 mois</t>
  </si>
  <si>
    <t>Fonctionnalités SD-WAN + Fotiguard UTP
Support et mise  à jour inclus.</t>
  </si>
  <si>
    <r>
      <rPr>
        <b/>
        <sz val="11"/>
        <color rgb="FF000000"/>
        <rFont val="Calibri"/>
        <family val="2"/>
      </rPr>
      <t xml:space="preserve">Appliance Fortigate 40F + Forticare Premium + UTP 36 mois
</t>
    </r>
    <r>
      <rPr>
        <sz val="11"/>
        <color rgb="FF000000"/>
        <rFont val="Calibri"/>
        <family val="2"/>
      </rPr>
      <t>5 x GE RJ45 ports (including , 1 x WAN Port, 4 x Internal Ports)</t>
    </r>
    <r>
      <rPr>
        <sz val="11"/>
        <color indexed="8"/>
        <rFont val="Calibri"/>
        <family val="2"/>
      </rPr>
      <t xml:space="preserve">
Unified Threat Protection (UTP) : IPS, Advanced Malware Protection, Application Control, URL, DNS &amp; Video Filtering, Antispam Service, and FortiCare Premium</t>
    </r>
  </si>
  <si>
    <t>Appliance Fortigate 40F + Forticare Premium + UTP 36 mois</t>
  </si>
  <si>
    <r>
      <t xml:space="preserve">Appliance Fortigate 60F + Forticare Premium 12 mois 
</t>
    </r>
    <r>
      <rPr>
        <sz val="11"/>
        <color rgb="FF000000"/>
        <rFont val="Calibri"/>
        <family val="2"/>
      </rPr>
      <t>10 x GE RJ45 ports (including 7 x Internal Ports, 2 x WAN Ports, 1 x DMZ Port)</t>
    </r>
  </si>
  <si>
    <t xml:space="preserve">Appliance Fortigate 60F + Forticare Premium 12 mois </t>
  </si>
  <si>
    <r>
      <t xml:space="preserve">Appliance Fortigate 60F + Forticare Premium 36 mois
</t>
    </r>
    <r>
      <rPr>
        <sz val="11"/>
        <color rgb="FF000000"/>
        <rFont val="Calibri"/>
        <family val="2"/>
      </rPr>
      <t>10 x GE RJ45 ports (including 7 x Internal Ports, 2 x WAN Ports, 1 x DMZ Port)</t>
    </r>
  </si>
  <si>
    <t>Appliance Fortigate 60F + Forticare Premium 36 mois</t>
  </si>
  <si>
    <r>
      <rPr>
        <b/>
        <sz val="11"/>
        <color rgb="FF000000"/>
        <rFont val="Calibri"/>
        <family val="2"/>
      </rPr>
      <t xml:space="preserve">Appliance Fortigate 60F + Forticare Premium + UTP  12 mois
</t>
    </r>
    <r>
      <rPr>
        <sz val="11"/>
        <color rgb="FF000000"/>
        <rFont val="Calibri"/>
        <family val="2"/>
      </rPr>
      <t>10 x GE RJ45 ports (including 7 x Internal Ports, 2 x WAN Ports, 1 x DMZ Port)</t>
    </r>
    <r>
      <rPr>
        <sz val="11"/>
        <color indexed="8"/>
        <rFont val="Calibri"/>
        <family val="2"/>
      </rPr>
      <t xml:space="preserve">
Unified Threat Protection (UTP) : IPS, Advanced Malware Protection, Application Control, URL, DNS &amp; Video Filtering, Antispam Service, and FortiCare Premium</t>
    </r>
  </si>
  <si>
    <t>Appliance Fortigate 60F + Forticare Premium + UTP  12 mois</t>
  </si>
  <si>
    <r>
      <rPr>
        <b/>
        <sz val="11"/>
        <color rgb="FF000000"/>
        <rFont val="Calibri"/>
        <family val="2"/>
      </rPr>
      <t xml:space="preserve">Appliance Fortigate 60F + Forticare Premium + UTP 36 mois
</t>
    </r>
    <r>
      <rPr>
        <sz val="11"/>
        <color rgb="FF000000"/>
        <rFont val="Calibri"/>
        <family val="2"/>
      </rPr>
      <t>10 x GE RJ45 ports (including 7 x Internal Ports, 2 x WAN Ports, 1 x DMZ Port)</t>
    </r>
    <r>
      <rPr>
        <sz val="11"/>
        <color indexed="8"/>
        <rFont val="Calibri"/>
        <family val="2"/>
      </rPr>
      <t xml:space="preserve">
Unified Threat Protection (UTP) : IPS, Advanced Malware Protection, Application Control, URL, DNS &amp; Video Filtering, Antispam Service, and FortiCare Premium</t>
    </r>
  </si>
  <si>
    <t>Appliance Fortigate 60F + Forticare Premium + UTP 36 mois</t>
  </si>
  <si>
    <r>
      <t xml:space="preserve">Appliance Fortigate 100F + Forticare Premium 12 mois 
</t>
    </r>
    <r>
      <rPr>
        <sz val="11"/>
        <color rgb="FF000000"/>
        <rFont val="Calibri"/>
        <family val="2"/>
      </rPr>
      <t>22 x GE RJ45 ports (including 2 x WAN ports, 1 x DMZ port, 1 x Mgmt port, 2 x HA ports, 16 x switch ports with 4 SFP port shared media), 4 SFP ports, 2x 10G SFP+ FortiLinks, dual power supplies redundancy.</t>
    </r>
  </si>
  <si>
    <t xml:space="preserve">Appliance Fortigate 100F + Forticare Premium 12 mois </t>
  </si>
  <si>
    <r>
      <t xml:space="preserve">Appliance Fortigate 100F + Forticare Premium 36 mois
</t>
    </r>
    <r>
      <rPr>
        <sz val="11"/>
        <color rgb="FF000000"/>
        <rFont val="Calibri"/>
        <family val="2"/>
      </rPr>
      <t>22 x GE RJ45 ports (including 2 x WAN ports, 1 x DMZ port, 1 x Mgmt port, 2 x HA ports, 16 x switch ports with 4 SFP port shared media), 4 SFP ports, 2x 10G SFP+ FortiLinks, dual power supplies redundancy.</t>
    </r>
  </si>
  <si>
    <t>Appliance Fortigate 100F + Forticare Premium 36 mois</t>
  </si>
  <si>
    <r>
      <rPr>
        <b/>
        <sz val="11"/>
        <color rgb="FF000000"/>
        <rFont val="Calibri"/>
        <family val="2"/>
      </rPr>
      <t xml:space="preserve">Appliance Fortigate 100F + Forticare Premium + UTP  12 mois
</t>
    </r>
    <r>
      <rPr>
        <sz val="11"/>
        <color rgb="FF000000"/>
        <rFont val="Calibri"/>
        <family val="2"/>
      </rPr>
      <t>22 x GE RJ45 ports (including 2 x WAN ports, 1 x DMZ port, 1 x Mgmt port, 2 x HA ports, 16 x switch ports with 4 SFP port shared media), 4 SFP ports, 2x 10G SFP+ FortiLinks, dual power supplies redundancy.</t>
    </r>
    <r>
      <rPr>
        <sz val="11"/>
        <color indexed="8"/>
        <rFont val="Calibri"/>
        <family val="2"/>
      </rPr>
      <t xml:space="preserve">
Unified Threat Protection (UTP) : IPS, Advanced Malware Protection, Application Control, URL, DNS &amp; Video Filtering, Antispam Service, and FortiCare Premium</t>
    </r>
  </si>
  <si>
    <t>Appliance Fortigate 100F + Forticare Premium + UTP  12 mois</t>
  </si>
  <si>
    <r>
      <rPr>
        <b/>
        <sz val="11"/>
        <color rgb="FF000000"/>
        <rFont val="Calibri"/>
        <family val="2"/>
      </rPr>
      <t xml:space="preserve">Appliance Fortigate 100F + Forticare Premium + UTP 36 mois
</t>
    </r>
    <r>
      <rPr>
        <sz val="11"/>
        <color rgb="FF000000"/>
        <rFont val="Calibri"/>
        <family val="2"/>
      </rPr>
      <t>22 x GE RJ45 ports (including 2 x WAN ports, 1 x DMZ port, 1 x Mgmt port, 2 x HA ports, 16 x switch ports with 4 SFP port shared media), 4 SFP ports, 2x 10G SFP+ FortiLinks, dual power supplies redundancy.</t>
    </r>
    <r>
      <rPr>
        <sz val="11"/>
        <color indexed="8"/>
        <rFont val="Calibri"/>
        <family val="2"/>
      </rPr>
      <t xml:space="preserve">
Unified Threat Protection (UTP) : IPS, Advanced Malware Protection, Application Control, URL, DNS &amp; Video Filtering, Antispam Service, and FortiCare Premium</t>
    </r>
  </si>
  <si>
    <t>Appliance Fortigate 100F + Forticare Premium + UTP 36 mois</t>
  </si>
  <si>
    <r>
      <t xml:space="preserve">Appliance Fortigate 200F + Forticare Premium 12 mois 
</t>
    </r>
    <r>
      <rPr>
        <sz val="11"/>
        <color rgb="FF000000"/>
        <rFont val="Calibri"/>
        <family val="2"/>
      </rPr>
      <t>18 x GE RJ45 (including 1 x MGMT port, 1 X HA port, 16 x switch ports), 8 x GE SFP slots, 4 x 10GE SFP+ slots, NP6XLite and CP9 hardware accelerated.</t>
    </r>
  </si>
  <si>
    <t xml:space="preserve">Appliance Fortigate 200F + Forticare Premium 12 mois </t>
  </si>
  <si>
    <r>
      <t xml:space="preserve">Appliance Fortigate 200F + Forticare Premium 36 mois
</t>
    </r>
    <r>
      <rPr>
        <sz val="11"/>
        <color rgb="FF000000"/>
        <rFont val="Calibri"/>
        <family val="2"/>
      </rPr>
      <t>18 x GE RJ45 (including 1 x MGMT port, 1 X HA port, 16 x switch ports), 8 x GE SFP slots, 4 x 10GE SFP+ slots, NP6XLite and CP9 hardware accelerated.</t>
    </r>
  </si>
  <si>
    <t>Appliance Fortigate 200F + Forticare Premium 36 mois</t>
  </si>
  <si>
    <r>
      <rPr>
        <b/>
        <sz val="11"/>
        <color rgb="FF000000"/>
        <rFont val="Calibri"/>
        <family val="2"/>
      </rPr>
      <t xml:space="preserve">Appliance Fortigate 200F + Forticare Premium + UTP  12 mois
</t>
    </r>
    <r>
      <rPr>
        <sz val="11"/>
        <color rgb="FF000000"/>
        <rFont val="Calibri"/>
        <family val="2"/>
      </rPr>
      <t>18 x GE RJ45 (including 1 x MGMT port, 1 X HA port, 16 x switch ports), 8 x GE SFP slots, 4 x 10GE SFP+ slots, NP6XLite and CP9 hardware accelerated.</t>
    </r>
    <r>
      <rPr>
        <sz val="11"/>
        <color indexed="8"/>
        <rFont val="Calibri"/>
        <family val="2"/>
      </rPr>
      <t xml:space="preserve">
Unified Threat Protection (UTP) : IPS, Advanced Malware Protection, Application Control, URL, DNS &amp; Video Filtering, Antispam Service, and FortiCare Premium</t>
    </r>
  </si>
  <si>
    <t>Appliance Fortigate 200F + Forticare Premium + UTP  12 mois</t>
  </si>
  <si>
    <r>
      <rPr>
        <b/>
        <sz val="11"/>
        <color rgb="FF000000"/>
        <rFont val="Calibri"/>
        <family val="2"/>
      </rPr>
      <t xml:space="preserve">Appliance Fortigate 200F + Forticare Premium + UTP 36 mois
</t>
    </r>
    <r>
      <rPr>
        <sz val="11"/>
        <color rgb="FF000000"/>
        <rFont val="Calibri"/>
        <family val="2"/>
      </rPr>
      <t>18 x GE RJ45 (including 1 x MGMT port, 1 X HA port, 16 x switch ports), 8 x GE SFP slots, 4 x 10GE SFP+ slots, NP6XLite and CP9 hardware accelerated.</t>
    </r>
    <r>
      <rPr>
        <sz val="11"/>
        <color indexed="8"/>
        <rFont val="Calibri"/>
        <family val="2"/>
      </rPr>
      <t>Unified Threat Protection (UTP) : IPS, Advanced Malware Protection, Application Control, URL, DNS &amp; Video Filtering, Antispam Service, and FortiCare Premium</t>
    </r>
  </si>
  <si>
    <t>Appliance Fortigate 200F + Forticare Premium + UTP 36 mois</t>
  </si>
  <si>
    <t>RENOUVELLEMENT LICENCE FIREWALL + SDWAN</t>
  </si>
  <si>
    <t xml:space="preserve">Renouvellement Licence 40F Forticare Premium 12 mois </t>
  </si>
  <si>
    <t xml:space="preserve">Renouvellement Licence 40F Forticare Premium 36 mois </t>
  </si>
  <si>
    <t>Renouvellement Licence 40F Forticare Premium + UTP  (Unified Threat Protection) 12 mois</t>
  </si>
  <si>
    <t>Renouvellement Licence 40F Forticare Premium + UTP  (Unified Threat Protection) 36 mois</t>
  </si>
  <si>
    <t xml:space="preserve">Renouvellement Licence 60F Forticare Premium 12 mois </t>
  </si>
  <si>
    <t xml:space="preserve">Renouvellement Licence 60F Forticare Premium 36 mois </t>
  </si>
  <si>
    <t>Renouvellement Licence 60F Forticare Premium + UTP  (Unified Threat Protection) 12 mois</t>
  </si>
  <si>
    <t>Renouvellement Licence 60F Forticare Premium + UTP  (Unified Threat Protection) 36 mois</t>
  </si>
  <si>
    <t xml:space="preserve">Renouvellement Licence 100F Forticare Premium 12 mois </t>
  </si>
  <si>
    <t xml:space="preserve">Renouvellement Licence 100F Forticare Premium 36 mois </t>
  </si>
  <si>
    <t>Renouvellement Licence 100F Forticare Premium + UTP  (Unified Threat Protection) 12 mois</t>
  </si>
  <si>
    <t>Renouvellement Licence 100F Forticare Premium + UTP  (Unified Threat Protection) 36 mois</t>
  </si>
  <si>
    <t xml:space="preserve">Renouvellement Licence 200F Forticare Premium 12 mois </t>
  </si>
  <si>
    <t xml:space="preserve">Renouvellement Licence 200F Forticare Premium 36 mois </t>
  </si>
  <si>
    <t>Renouvellement Licence 200F Forticare Premium + UTP  (Unified Threat Protection) 12 mois</t>
  </si>
  <si>
    <t>Renouvellement Licence 200F Forticare Premium + UTP  (Unified Threat Protection) 36 mois</t>
  </si>
  <si>
    <t>SWITCH ET WIFI FORTINET</t>
  </si>
  <si>
    <r>
      <rPr>
        <b/>
        <sz val="11"/>
        <rFont val="Calibri"/>
        <family val="2"/>
        <scheme val="minor"/>
      </rPr>
      <t>Switch 8P POE - FortiSwitch-108F-FPOE</t>
    </r>
    <r>
      <rPr>
        <sz val="11"/>
        <rFont val="Calibri"/>
        <family val="2"/>
        <scheme val="minor"/>
      </rPr>
      <t xml:space="preserve">
L2+ management switch with 8xGE + 2xSFP + 1xRJ45 console and automatic limited 130W POE</t>
    </r>
  </si>
  <si>
    <t>Switch 8P POE - FortiSwitch-108F-FPOE</t>
  </si>
  <si>
    <r>
      <rPr>
        <b/>
        <sz val="11"/>
        <rFont val="Calibri"/>
        <family val="2"/>
        <scheme val="minor"/>
      </rPr>
      <t xml:space="preserve">Switch 24P POE - FortiSwitch-124F-FPOE </t>
    </r>
    <r>
      <rPr>
        <sz val="11"/>
        <rFont val="Calibri"/>
        <family val="2"/>
        <scheme val="minor"/>
      </rPr>
      <t xml:space="preserve">
L2+ managed POE switch with 24GE + 4SFP+, 24port POE with max 370W limit and smart fan temperature control</t>
    </r>
  </si>
  <si>
    <t xml:space="preserve">Switch 24P POE - FortiSwitch-124F-FPOE </t>
  </si>
  <si>
    <r>
      <rPr>
        <b/>
        <sz val="11"/>
        <rFont val="Calibri"/>
        <family val="2"/>
        <scheme val="minor"/>
      </rPr>
      <t>Switch 48P POE - FortiSwitch-148F-FPOE</t>
    </r>
    <r>
      <rPr>
        <sz val="11"/>
        <rFont val="Calibri"/>
        <family val="2"/>
        <scheme val="minor"/>
      </rPr>
      <t xml:space="preserve">
FortiSwitch-148F-FPOE is a performance/price competitive L2+ management switch with 48x GE port + 4x SFP+ port + 1x RJ45 console. Port 1- 48 are POE ports with automatic Max 740W POE output limit (48 port 802.3af or 24 port 802.3at)</t>
    </r>
  </si>
  <si>
    <t>Switch 48P POE - FortiSwitch-148F-FPOE</t>
  </si>
  <si>
    <r>
      <t xml:space="preserve">Borne Wifi Fortinet 221E
</t>
    </r>
    <r>
      <rPr>
        <sz val="10"/>
        <color theme="1"/>
        <rFont val="Arial"/>
        <family val="2"/>
      </rPr>
      <t>Indoor Wireless  AP - Dual radio (802.11 b/g/n and 802.11 a/n/ac Wave 2, 2x2 MU-MIMO), internal antennas, 1 x 10/100/1000 RJ45 port, BT / BLE. Ceiling/wall mount kit included.For power order: 802.3af PoE injector GPI-115 or AC adapter SP-FAP200-PA. Region Code A</t>
    </r>
  </si>
  <si>
    <t>Borne Wifi Fortinet 221E</t>
  </si>
  <si>
    <r>
      <t xml:space="preserve">Borne Wifi Fortinet 231F
</t>
    </r>
    <r>
      <rPr>
        <sz val="10"/>
        <color theme="1"/>
        <rFont val="Arial"/>
        <family val="2"/>
      </rPr>
      <t>Indoor Wireless AP - Tri radio (802.11 b/g/n/ax 2x2 MU-MIMO, 802.11 a/n/ac/ax 2x2 MU-MIMO and 1x 802.11 a/b/g/n/ac Wave 2, 1x1 ), internal antennas, 2x 10/100/1000 RJ45 port, BT/BLE, 1x Type A USB, 1x RS-232 RJ45 Serial Port. Ceiling/wall mount kit included.For power order: 802.3at PoE injector GPI-130 or AC adapter SP-FAP250-PA-10. Region Code A</t>
    </r>
  </si>
  <si>
    <t>Borne Wifi Fortinet 231F</t>
  </si>
  <si>
    <r>
      <t xml:space="preserve">Borne Wifi Fortinet 431F
</t>
    </r>
    <r>
      <rPr>
        <sz val="10"/>
        <color theme="1"/>
        <rFont val="Arial"/>
        <family val="2"/>
      </rPr>
      <t>Indoor Wireless FortiAP - Tri radio (2x 802.11 a/b/g/n/ac/ax, 4x4 MIMO and 1x 802.11 a/b/g/n/ac Wave 2, 2x2 MU-MIMO), internal antennas, 1x 100/1000/2500 Base-T RJ45, 1x 10/100/1000 Base-T RJ45, BT/BLE, 1x Type A USB, 1x RS-232 RJ45 Serial Port. Ceiling/wall mount kit included. For power order: 802.3at PoE injector GPI-130 or AC power adaptor SP-FAP400-PA. Region Code A</t>
    </r>
  </si>
  <si>
    <t>Borne Wifi Fortinet 431F</t>
  </si>
  <si>
    <t xml:space="preserve">SERVICES FORTINET </t>
  </si>
  <si>
    <t xml:space="preserve">Athentification à deux facteurs FortiToken (5 licences) </t>
  </si>
  <si>
    <t>Application mobile. Permet une double authentification pour les VPN nomades et/ou sur un portail captif. Pré Requis : Souscription instance firewall Fortigate</t>
  </si>
  <si>
    <t xml:space="preserve">Athentification à deux facteurs FortiToken (10 licences) </t>
  </si>
  <si>
    <t xml:space="preserve">Athentification à deux facteurs FortiToken (25 licences) </t>
  </si>
  <si>
    <t xml:space="preserve">Athentification à deux facteurs FortiToken (50 licences) </t>
  </si>
  <si>
    <t xml:space="preserve">Athentification à deux facteurs FortiToken (100 licences) </t>
  </si>
  <si>
    <t xml:space="preserve">Athentification à deux facteurs FortiToken (200 licences) </t>
  </si>
  <si>
    <t xml:space="preserve">Athentification à deux facteurs FortiToken (500 licences) </t>
  </si>
  <si>
    <t xml:space="preserve">Athentification à deux facteurs FortiToken (1000 licences) </t>
  </si>
  <si>
    <t xml:space="preserve">Athentification à deux facteurs FortiToken (2000 licences) </t>
  </si>
  <si>
    <t>Accompagnement Intégration Solution Fortinet - 1 journée</t>
  </si>
  <si>
    <t>Mise à disposition d'un adminitrateur réseau sur site pour 7H de travail</t>
  </si>
  <si>
    <t>Accompagnement Intégration Solution Fortinet - 1/2 journée</t>
  </si>
  <si>
    <t>Installation Firewall Appliance Fortigate  ou mise à disposition d'un adminitrateur réseau sur site pour 4H de travail</t>
  </si>
  <si>
    <t>Formation Administration Solution Fortinet - 1 journée</t>
  </si>
  <si>
    <t>Mise à disposition d'un adminitrateur réseau à distance pour 7H de formation</t>
  </si>
  <si>
    <t>Formation Administration Solution Fortinet - 1/2 journée</t>
  </si>
  <si>
    <t>Mise à disposition d'un adminitrateur réseau à distance pour 4H de formation</t>
  </si>
  <si>
    <t>Téléphonie fixe - TRUNK SIP</t>
  </si>
  <si>
    <t>Canal SIP</t>
  </si>
  <si>
    <t>60 canaux 9 € / mois / canal</t>
  </si>
  <si>
    <t>Option illimité vers fixe et mobile Réunion par Canal SIP</t>
  </si>
  <si>
    <t xml:space="preserve">Prix par canal - Si le client souscrit à 5 canaux, il doit prendre l'option sur les 5 canaux </t>
  </si>
  <si>
    <t>Option illimité vers fixe et mobile DROM / EUROPE par Canal SIP</t>
  </si>
  <si>
    <t>Option illimité vers fixe et mobile Nationnal par Canal SIP</t>
  </si>
  <si>
    <t>Appels depuis La Réunion vers Fixe Réunion DROM / EUROPE</t>
  </si>
  <si>
    <t>Prix à la minute, facturés à la seconde, sans Crédit Temps ni Coût de Connexion - hors numéros spéciaux</t>
  </si>
  <si>
    <t>Appels depuis La Réunion vers Mobile Réunion DROM / EUROPE</t>
  </si>
  <si>
    <t>Appels depuis La Réunion vers Fixe/Mobile vers Internationnal 1</t>
  </si>
  <si>
    <t>Appels depuis La Réunion vers Fixe/Mobile vers Internationnal 2</t>
  </si>
  <si>
    <t>Appels depuis La Réunion vers Fixe/Mobile vers Internationnal 3</t>
  </si>
  <si>
    <t>Appels depuis La Réunion vers Fixe/Mobile vers autre internationnal</t>
  </si>
  <si>
    <t>Centrex - IPBX 3CX</t>
  </si>
  <si>
    <t>Hébergement Plateforme 3CX GTR 4H 8/18H 5/7J</t>
  </si>
  <si>
    <t>IPBX 3CX Herberge</t>
  </si>
  <si>
    <t xml:space="preserve">Un IPBX par client / Sauvegarde machine virtuelle incluse via veeam. </t>
  </si>
  <si>
    <t xml:space="preserve">Licence 3CX IPBX 4 Canaux </t>
  </si>
  <si>
    <t>Licence 3CX IPBX 8 canaux</t>
  </si>
  <si>
    <t xml:space="preserve">Licence 3CX IPBX 16 Canaux </t>
  </si>
  <si>
    <t xml:space="preserve">Licence 3CX IPBX 24 Canaux </t>
  </si>
  <si>
    <t>Licence 3CX IPBX 32 canaux</t>
  </si>
  <si>
    <t>Licence 3CX IPBX 48 canaux</t>
  </si>
  <si>
    <t>Licence 3CX IPBX 64 canaux</t>
  </si>
  <si>
    <t>Canal SIP + option illimité vers fixe et mobile DROM / EUROPE</t>
  </si>
  <si>
    <t>Poste IP Basic</t>
  </si>
  <si>
    <t>Poste IP Business</t>
  </si>
  <si>
    <t>Poste IP Premium</t>
  </si>
  <si>
    <t>Poste DECT Basic + Borne</t>
  </si>
  <si>
    <t>Extension</t>
  </si>
  <si>
    <t>Client Web unitaire  (Windows, Android, IOS, …)</t>
  </si>
  <si>
    <t xml:space="preserve"> </t>
  </si>
  <si>
    <t>Numéros spéciaux ou SVA (Service à Valeur Ajoutée) &gt;&gt;</t>
  </si>
  <si>
    <t>Non proposé: voir offre SFR BUSINESS France</t>
  </si>
  <si>
    <t>Installation sur site avec une desserte interne (DSL)</t>
  </si>
  <si>
    <t>Desserte</t>
  </si>
  <si>
    <t>Sur Devis</t>
  </si>
  <si>
    <t>sur devis</t>
  </si>
  <si>
    <t xml:space="preserve">GTR 4H classique 8/18h 5J/7 SDSL et FTTO </t>
  </si>
  <si>
    <t>GTR 4H avancée 24/24h 7J/7 SDSL</t>
  </si>
  <si>
    <t>GTR 4H avancée 24/24h 7J/7 FTTO</t>
  </si>
  <si>
    <t>Sécurisation Actif/Passif</t>
  </si>
  <si>
    <t>Inclus si soucription lien de secours</t>
  </si>
  <si>
    <t>Sécurisation Actif/Actif</t>
  </si>
  <si>
    <t>Inclus si soucription d'un deuxième lien</t>
  </si>
  <si>
    <t>Adresse ip publique supplémentaire</t>
  </si>
  <si>
    <t>Pool 4 IP publiques supplémentaires</t>
  </si>
  <si>
    <t>Pool 8 IP publiques supplémentaires</t>
  </si>
  <si>
    <t>Pool 16 IP publiques supplémentaires</t>
  </si>
  <si>
    <t>Pool 64 IP publiques supplémentaires</t>
  </si>
  <si>
    <t>Supervision CENTREON proactive</t>
  </si>
  <si>
    <t>Supervision proactive CENTREON</t>
  </si>
  <si>
    <t>Supervision CENTREON - Rapport générique</t>
  </si>
  <si>
    <t>Supervision CENTREON - Rapport spécifique sur mesure</t>
  </si>
  <si>
    <t>Supervision CENTREON - Rapport spécifique OSM</t>
  </si>
  <si>
    <t>Hébergement Nom  de domaine com/.org/.eu</t>
  </si>
  <si>
    <t>Hébergement Nom de domaine .re/.fr</t>
  </si>
  <si>
    <t>Prestation ROC</t>
  </si>
  <si>
    <t>Responsable opérationnel de compte</t>
  </si>
  <si>
    <t>Tarif par client jusqu'à 200 sites</t>
  </si>
  <si>
    <t>Hébergement</t>
  </si>
  <si>
    <t xml:space="preserve">Hébergement Physique </t>
  </si>
  <si>
    <r>
      <t xml:space="preserve"> Hébergement 1U dans armoire mutualisée
</t>
    </r>
    <r>
      <rPr>
        <sz val="10"/>
        <color theme="1"/>
        <rFont val="Calibri"/>
        <family val="2"/>
        <scheme val="minor"/>
      </rPr>
      <t>1 prises cuivres  ou 1 prise optique disponible
2 voies electriques disponibles</t>
    </r>
  </si>
  <si>
    <t xml:space="preserve"> Hébergement 1U dans armoire mutualisée</t>
  </si>
  <si>
    <r>
      <t xml:space="preserve"> Hébergement ¼ de baie dédiée et sécurisée
</t>
    </r>
    <r>
      <rPr>
        <sz val="10"/>
        <color theme="1"/>
        <rFont val="Calibri"/>
        <family val="2"/>
        <scheme val="minor"/>
      </rPr>
      <t>8U utiles
4 prises cuivres et 4 prises optiques disponibles</t>
    </r>
    <r>
      <rPr>
        <b/>
        <sz val="10"/>
        <color theme="1"/>
        <rFont val="Calibri"/>
        <family val="2"/>
        <scheme val="minor"/>
      </rPr>
      <t xml:space="preserve">
</t>
    </r>
    <r>
      <rPr>
        <sz val="10"/>
        <color theme="1"/>
        <rFont val="Calibri"/>
        <family val="2"/>
        <scheme val="minor"/>
      </rPr>
      <t>2 voies électriques disponibles</t>
    </r>
  </si>
  <si>
    <t xml:space="preserve"> Hébergement ¼ de baie dédiée et sécurisée</t>
  </si>
  <si>
    <r>
      <t xml:space="preserve"> Hébergement ½ de baie dédiée et sécurisée
</t>
    </r>
    <r>
      <rPr>
        <sz val="10"/>
        <color rgb="FF000000"/>
        <rFont val="Calibri"/>
        <family val="2"/>
        <scheme val="minor"/>
      </rPr>
      <t>17U utiles
4 prises cuivres et 4 prises optiques disponibles
2 voies électriques disponibles</t>
    </r>
  </si>
  <si>
    <t xml:space="preserve"> Hébergement ½ de baie dédiée et sécurisée</t>
  </si>
  <si>
    <r>
      <t xml:space="preserve"> Hébergement 1 baie dédiée et sécurisée
</t>
    </r>
    <r>
      <rPr>
        <sz val="10"/>
        <color rgb="FF000000"/>
        <rFont val="Calibri"/>
        <family val="2"/>
        <scheme val="minor"/>
      </rPr>
      <t>42U utilises
4 prises cuivres et 4 prises optiques disponibles</t>
    </r>
    <r>
      <rPr>
        <b/>
        <sz val="10"/>
        <color indexed="8"/>
        <rFont val="Calibri"/>
        <family val="2"/>
        <scheme val="minor"/>
      </rPr>
      <t xml:space="preserve">
</t>
    </r>
    <r>
      <rPr>
        <sz val="10"/>
        <color rgb="FF000000"/>
        <rFont val="Calibri"/>
        <family val="2"/>
        <scheme val="minor"/>
      </rPr>
      <t>2 voies électriques disponibles</t>
    </r>
  </si>
  <si>
    <t xml:space="preserve"> Hébergement 1 baie dédiée et sécurisée</t>
  </si>
  <si>
    <t xml:space="preserve">Hébergement virtuel </t>
  </si>
  <si>
    <r>
      <rPr>
        <b/>
        <sz val="11"/>
        <color rgb="FF000000"/>
        <rFont val="Calibri"/>
        <family val="2"/>
      </rPr>
      <t xml:space="preserve">Serveur Virtuel de base
 Caractéristiques matériels : </t>
    </r>
    <r>
      <rPr>
        <sz val="11"/>
        <color rgb="FF000000"/>
        <rFont val="Calibri"/>
        <family val="2"/>
      </rPr>
      <t xml:space="preserve">
1 vcpu
2 Go de RAM
100 Go de disque dur </t>
    </r>
  </si>
  <si>
    <t>Serveur Virtuel de base</t>
  </si>
  <si>
    <r>
      <rPr>
        <b/>
        <sz val="11"/>
        <color rgb="FF000000"/>
        <rFont val="Calibri"/>
        <family val="2"/>
      </rPr>
      <t xml:space="preserve">Options Serveur Virtuel
</t>
    </r>
    <r>
      <rPr>
        <sz val="11"/>
        <color rgb="FF000000"/>
        <rFont val="Calibri"/>
        <family val="2"/>
      </rPr>
      <t>1 vcpu supplémentaire</t>
    </r>
  </si>
  <si>
    <t>Option VCPU Serveur Virtuel</t>
  </si>
  <si>
    <r>
      <rPr>
        <b/>
        <sz val="11"/>
        <color rgb="FF000000"/>
        <rFont val="Calibri"/>
        <family val="2"/>
      </rPr>
      <t xml:space="preserve">Options Serveur Virtuel
</t>
    </r>
    <r>
      <rPr>
        <sz val="11"/>
        <color rgb="FF000000"/>
        <rFont val="Calibri"/>
        <family val="2"/>
      </rPr>
      <t>1 Go de ram supplémentaire</t>
    </r>
  </si>
  <si>
    <t>Option RAM Serveur Virtuel</t>
  </si>
  <si>
    <r>
      <rPr>
        <b/>
        <sz val="11"/>
        <color rgb="FF000000"/>
        <rFont val="Calibri"/>
        <family val="2"/>
      </rPr>
      <t xml:space="preserve">Options Serveur Virtuel
</t>
    </r>
    <r>
      <rPr>
        <sz val="11"/>
        <color rgb="FF000000"/>
        <rFont val="Calibri"/>
        <family val="2"/>
      </rPr>
      <t>100 Go d’espace disque supplémentaire</t>
    </r>
  </si>
  <si>
    <t>Options DD Serveur Virtuel</t>
  </si>
  <si>
    <t xml:space="preserve">Certificat SSL 12 mois
(1 seul domaine) </t>
  </si>
  <si>
    <t>Certificat SSL 12 mois</t>
  </si>
  <si>
    <t xml:space="preserve">Certificat SSL 24 mois
(1 seul domaine) </t>
  </si>
  <si>
    <t>Certificat SSL 24 mois</t>
  </si>
  <si>
    <t xml:space="preserve">Certificat SSL 36 mois
(1 seul domaine) </t>
  </si>
  <si>
    <t>Certificat SSL 36 mois</t>
  </si>
  <si>
    <r>
      <t xml:space="preserve">Certificat SSL Wildcard 12 mois
</t>
    </r>
    <r>
      <rPr>
        <sz val="11"/>
        <color rgb="FF000000"/>
        <rFont val="Calibri"/>
        <family val="2"/>
      </rPr>
      <t>(1 domaine + sous domaine)</t>
    </r>
  </si>
  <si>
    <t>Certificat SSL Wildcard 12 mois</t>
  </si>
  <si>
    <r>
      <t xml:space="preserve">Certificat SSL Wildcard 24 mois
</t>
    </r>
    <r>
      <rPr>
        <sz val="11"/>
        <color rgb="FF000000"/>
        <rFont val="Calibri"/>
        <family val="2"/>
      </rPr>
      <t>(1 domaine + sous domaine)</t>
    </r>
  </si>
  <si>
    <t>Certificat SSL Wildcard 24 mois</t>
  </si>
  <si>
    <r>
      <t xml:space="preserve">Certificat SSL Wildcard 36 mois
</t>
    </r>
    <r>
      <rPr>
        <sz val="11"/>
        <color rgb="FF000000"/>
        <rFont val="Calibri"/>
        <family val="2"/>
      </rPr>
      <t>(1 domaine + sous domaine)</t>
    </r>
  </si>
  <si>
    <t>Certificat SSL Wildcard 36 mois</t>
  </si>
  <si>
    <t>Offres compatibles : 
INTERNET
VPN IP MPLS 
LAN TO LAN</t>
  </si>
  <si>
    <t xml:space="preserve">FTTO - SFR EVENT </t>
  </si>
  <si>
    <t>FTTO  EVENT  SFR 10M</t>
  </si>
  <si>
    <t>Délais de livraion : 15 jours ouvrés (hors travaux de Génie Civil) - Sans enagement - Résiliation traitée en 5 jours ouvrés - Tout mois entamé est du</t>
  </si>
  <si>
    <t>FTTO  EVENT  SFR 20M</t>
  </si>
  <si>
    <t>FTTO  EVENT  SFR 30M</t>
  </si>
  <si>
    <t>FTTO  EVENT  SFR 40M</t>
  </si>
  <si>
    <t>FTTO  EVENT  SFR 50M</t>
  </si>
  <si>
    <t>FTTO  EVENT  SFR 100M</t>
  </si>
  <si>
    <t>FTTO  EVENT  SFR 200M</t>
  </si>
  <si>
    <t>FTTO  EVENT  SFR 500M</t>
  </si>
  <si>
    <t>FTTO  EVENT  SFR 1G</t>
  </si>
  <si>
    <t xml:space="preserve">4G / 5G EVENT </t>
  </si>
  <si>
    <t>MOBILE  SECOURS ILLIMITE</t>
  </si>
  <si>
    <t>MOBILE  EVENT  SECOURS</t>
  </si>
  <si>
    <t>Délais de livraion : 24 heures ouvrées (hors travaux de Génie Civil) - Sans enagement - Résiliation traitée en 5 jours ouvrés - Tout mois entamé est du</t>
  </si>
  <si>
    <t>MOBILE  Forfait 30G</t>
  </si>
  <si>
    <t>MOBILE  EVENT Forfait 30G</t>
  </si>
  <si>
    <t>MOBILE  Fofait 100G</t>
  </si>
  <si>
    <t>MOBILE  EVENT Fofait 100G</t>
  </si>
  <si>
    <t>MOBILE  Fofait 200G</t>
  </si>
  <si>
    <t>MOBILE  EVENT Fofait 200G</t>
  </si>
  <si>
    <t>MOBILE  Fofait 500G</t>
  </si>
  <si>
    <t>MOBILE  EVENT Fofait 500G</t>
  </si>
  <si>
    <t>Prestation installation Mat  EVENT</t>
  </si>
  <si>
    <t>WIFI EVENT</t>
  </si>
  <si>
    <t>Borne WIFI EVENT OUTDOOR FAP-S422E-E
Désignation : FortiAP-S422E Outdoor Cloud or FortiGate Managed
wireless Smart AP -</t>
  </si>
  <si>
    <t>Borne WIFI EVENT OUTDOOR FAP-S422E-E</t>
  </si>
  <si>
    <t>Pré requis : souscription d'un lien FTTO EVENT Ou 4G/5G EVENT
Installatioin et paramétrage sur site via technicien SFR
Délais de livraion : 24 heures ouvrées (hors travaux de Génie Civil) - Sans enagement - Résiliation traitée en 5 jours ouvrés - Tout mois entamé est du</t>
  </si>
  <si>
    <t>LOT 2 : Services de télécommunications FIXES avec engagements avancées</t>
  </si>
  <si>
    <t>Prix Remisé TTC</t>
  </si>
  <si>
    <t>FTTO - Tiers CELAN OWF</t>
  </si>
  <si>
    <t xml:space="preserve">FTTH (non disponible pour le moment sur mayotte) </t>
  </si>
  <si>
    <t>Autres Prestations CONNECT</t>
  </si>
  <si>
    <t>SKU-TRANS-INF5KG</t>
  </si>
  <si>
    <t>routeurs opérateur;Modem Starlink;par mois;engagement 12 mois minimum
Frais de livraison par colis d'un poids inférieur à 5Kg (en cas de commande importante, plusieurs colis peuvent être nécessaires).</t>
  </si>
  <si>
    <t>50086097</t>
  </si>
  <si>
    <t>50086944</t>
  </si>
  <si>
    <t>50086794</t>
  </si>
  <si>
    <t>02314MPD</t>
  </si>
  <si>
    <t>50085986</t>
  </si>
  <si>
    <t>SIS Evolution - 100M
Sur site pour accès internet</t>
  </si>
  <si>
    <t>CoS Données (profil mono-CoS) sur lien L2L
Prix pour une souscription initiale</t>
  </si>
  <si>
    <t>CoS Données (profil mono-CoS) sur lien L2L
Prix pour une souscription en différée</t>
  </si>
  <si>
    <t>CoS Multimedia sur lien L2L
Prix pour une souscription initiale</t>
  </si>
  <si>
    <t>CoS Multimedia sur lien L2L
Prix pour une souscription en différée</t>
  </si>
  <si>
    <t xml:space="preserve">Prix d’acquisition 
(sans maintenance)
FortiGate-40F
</t>
  </si>
  <si>
    <t>Licence valable 1 an
FortiGate-40F Unified Threat Protection (UTP) 
(IPS, Advanced Malware Protection, Application Control, URL, DNS &amp; Video Filtering, Antispam Service, and FortiCare Premium)
(sans maintenance)</t>
  </si>
  <si>
    <t>Prix d’acquisition 
Meraki MX68 Router/Security Appliance
(sans maintenance)</t>
  </si>
  <si>
    <t>Licence valable 1 an
Meraki MX68CW Enterprise License and Support, 1YR
(sans maintenance)</t>
  </si>
  <si>
    <t>VGAST</t>
  </si>
  <si>
    <t>Frais d'installation sur site obligatoire pour la ligne Business IP ADSL</t>
  </si>
  <si>
    <t xml:space="preserve">Gratuit (N° 0800 à N° 0805)
Fltrage des appels
Interdiction d'appels
Routage des appels
Espace Client
Relevé du trafic mensuel (é-bill + é-rev mensuel)
Rapports standards mensuel
Prix des communications : cf catalogue "Conditions Tarifaires_Numeros speciaux_Call Contact" </t>
  </si>
  <si>
    <t xml:space="preserve">Banalisé (N° 0806 à N° 0809)
Fltrage des appels
Interdiction d'appels
Routage des appels
Espace Client
Relevé du trafic mensuel (é-bill + é-rev mensuel)
Rapports standards mensuel
Prix des communications : cf catalogue "Conditions Tarifaires_Numeros speciaux_Call Contact" </t>
  </si>
  <si>
    <t xml:space="preserve">Majoré (N° 081x, N° 082x, N° 089x)
Fltrage des appels
Interdiction d'appels
Routage des appels
Espace Client
Relevé du trafic mensuel (é-bill + é-rev mensuel)
Rapports standards mensuel
Prix des communications : cf catalogue "Conditions Tarifaires_Numeros speciaux_Call Contact" </t>
  </si>
  <si>
    <t xml:space="preserve">Proxinum (N° 09XX)
Fltrage des appels
Interdiction d'appels
Routage des appels
Espace Client
Relevé du trafic mensuel (é-bill + é-rev mensuel)
Rapports standards mensuel
Prix des communications : cf catalogue "Conditions Tarifaires_Numeros speciaux_Call Contact" </t>
  </si>
  <si>
    <t>Conditions Tarifaires_Tel SIP_Absolu</t>
  </si>
  <si>
    <t>0% (remises déjà intégrées dans les catalogues)</t>
  </si>
  <si>
    <t>/</t>
  </si>
  <si>
    <t>Annuelle</t>
  </si>
  <si>
    <t>Conditions Tarifaires_Tel fixe_Reseau mobile</t>
  </si>
  <si>
    <t>Conditions Tarifaires_Tel Fixe_Compteur</t>
  </si>
  <si>
    <t>Conditions Tarifaires_Tel Fixe_Absolu</t>
  </si>
  <si>
    <t>Conditions Tarifaires_SIS Evolution</t>
  </si>
  <si>
    <t>Conditions Tarifaires_PBU_Grille 4</t>
  </si>
  <si>
    <t>Conditions Tarifaires_PBC_Location terminaux</t>
  </si>
  <si>
    <t>Conditions Tarifaires_PBC_Achat terminaux</t>
  </si>
  <si>
    <t>Conditions Tarifaires_Numeros speciaux_Call Contact</t>
  </si>
  <si>
    <t>Conditions Tarifaires_Ligne Business IP_absolu</t>
  </si>
  <si>
    <t>Conditions Tarifaires_Anti-DDoS CyberShield</t>
  </si>
  <si>
    <t>BPU profils prestations SFR</t>
  </si>
  <si>
    <t>BPU complementaire Poly - voix et audio</t>
  </si>
  <si>
    <t>BPU complementaire Meraki MX - SD-Wan</t>
  </si>
  <si>
    <t>BPU complementaire Meraki MS - switchs manages dans le Cloud</t>
  </si>
  <si>
    <t>BPU complementaire Huawei - GFU</t>
  </si>
  <si>
    <t>BPU complementaire Fortinet - SD-Wan &amp; SASE</t>
  </si>
  <si>
    <t>BPU complementaire Cisco - passerelles SSL</t>
  </si>
  <si>
    <t>Inclus sur SIS Integral 100Mbs</t>
  </si>
  <si>
    <t>Inclus avec la souscription d'une offre SIS Integral 100Mb/s 
Voir ligne du BPU :
- "SIS Intégral 100 Mbit/s</t>
  </si>
  <si>
    <t>Inclus sur SIS Integral 500Mbs</t>
  </si>
  <si>
    <t>Inclus avec la souscription d'une offre SIS Integral 500Mb/s 
Voir ligne du BPU :
- "SIS Intégral 500 Mbit/s</t>
  </si>
  <si>
    <t>Inclus sur SIS Integral 1Gbs</t>
  </si>
  <si>
    <t>Inclus avec la souscription d'une offre SIS Integral 1Gb/s. 
Voir ligne du BPU :
- "SIS Intégral 1 Gbit/s</t>
  </si>
  <si>
    <t>Ligne Business IP absolu support ADSL (ZA uniquement)</t>
  </si>
  <si>
    <t xml:space="preserve">Ligne Business IP absolu support FTTH </t>
  </si>
  <si>
    <t>Ligne Business IP 
Sur FTTH
Offre Absolu</t>
  </si>
  <si>
    <t>Ligne Business IP
Sur ADSL
Offre Absolu</t>
  </si>
  <si>
    <t>Trunk SIP DSO TEAMS - Offre Absolu</t>
  </si>
  <si>
    <t>DS0 Trunk SIP TEAMS  - OTT
Offre Absolu</t>
  </si>
  <si>
    <t>Poste Poly CCX 505
Location
Tarif par mois</t>
  </si>
  <si>
    <t>Trunk SIP  TEAMS - Offre Absolu</t>
  </si>
  <si>
    <t xml:space="preserve">Trunk SIP DS0 TEAMS Absolu
GTR 4h du lundi au samedi de 8h à 18h
Vos appels vers les fixes et les mobiles en France sont illimités. 
Vos appels vers les fixes en Europe et DOM, et vos appels vers les mobiles et fixes en Amérique du Nord sont illimités. 
Vos appels vers les autres destinations fixes et/ou mobiles à l’international sont facturés à la seconde dès la première seconde sans crédit-temps, ni de charge d’établissement d’appel.
Prérequis client : un lien internet SFR ou Tiers est nécessaire 
+  Ligne SIP TEAMS
Frais de mise en service interco TEAMS (obligatoire pour toute commande de SIP TEAMS)
Tarif de 8€ Ht/mois par canal DS0 </t>
  </si>
  <si>
    <t xml:space="preserve">SIP TEAMS
Frais de mise en service interconnexion avec TEAMS
</t>
  </si>
  <si>
    <t xml:space="preserve">Frais de mise en service interconnexion TEAMS
(SBC dans Azure / Portail d’administration) 
</t>
  </si>
  <si>
    <t xml:space="preserve"> UO ROC OSM </t>
  </si>
  <si>
    <t xml:space="preserve"> UO "Responsable Opérationnel de Compte" 1/2 journée </t>
  </si>
  <si>
    <t xml:space="preserve"> UO "Responsable Opérationnel de Compte" 1/2 journée 
dans le caqdre d'une prestation de responsable operationel de compte sur mesure</t>
  </si>
  <si>
    <t>2 Gbps</t>
  </si>
  <si>
    <t>Offre Connect Intégral
THD Fibre dédiée 2G</t>
  </si>
  <si>
    <t>Zone 1 = Zone ZTC
Connect Fibre optique 2G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</si>
  <si>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5 Gbps</t>
  </si>
  <si>
    <t>Offre Connect Intégral
THD Fibre dédiée 5G</t>
  </si>
  <si>
    <t>Zone 1 = Zone ZTC
Connect Fibre optique 5G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</si>
  <si>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10 Gbps</t>
  </si>
  <si>
    <t>Offre Connect Intégral
THD Fibre dédiée 10G</t>
  </si>
  <si>
    <t>Zone 1 = Zone ZTC
Connect Fibre optique 10G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</si>
  <si>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20 Gbps</t>
  </si>
  <si>
    <t>Offre Connect Intégral
THD Fibre dédiée 20G</t>
  </si>
  <si>
    <t>Zone 1 = Zone ZTC
Connect Fibre optique 20G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</si>
  <si>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30 Gbps</t>
  </si>
  <si>
    <t>Offre Connect Intégral
THD Fibre dédiée 30G</t>
  </si>
  <si>
    <t>Zone 1 = Zone ZTC
Connect Fibre optique 30G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</si>
  <si>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40 Gbps</t>
  </si>
  <si>
    <t>Offre Connect Intégral
THD Fibre dédiée 40G</t>
  </si>
  <si>
    <t>Zone 1 = Zone ZTC
Connect Fibre optique 40G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</si>
  <si>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50 Gbps</t>
  </si>
  <si>
    <t>Zone 1 = Zone ZTC
Connect Fibre optique 50G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</si>
  <si>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Offre Connect Intégral
THD Fibre dédiée 50G</t>
  </si>
  <si>
    <t>100 Gbps</t>
  </si>
  <si>
    <t>Offre Connect Intégral
THD Fibre dédiée 100G</t>
  </si>
  <si>
    <t>Zone 1 = Zone ZTC
Connect Fibre optique 100G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</si>
  <si>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2 = Fibre en propre ZVE / ZVS / ZV0 / NETCENTER
Connect Fibre optique 2G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</si>
  <si>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2 = Fibre en propre ZVE / ZVS / ZV0 / NETCENTER
Connect Fibre optique 5G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</si>
  <si>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2 = Fibre en propre ZVE / ZVS / ZV0 / NETCENTER
Connect Fibre optique 10G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</si>
  <si>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2 = Fibre en propre ZVE / ZVS / ZV0 / NETCENTER
Connect Fibre optique 20G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</si>
  <si>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2 = Fibre en propre ZVE / ZVS / ZV0 / NETCENTER
Connect Fibre optique 30G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</si>
  <si>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2 = Fibre en propre ZVE / ZVS / ZV0 / NETCENTER
Connect Fibre optique 40G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</si>
  <si>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2 = Fibre en propre ZVE / ZVS / ZV0 / NETCENTERC
Connect Fibre optique 50G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</si>
  <si>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2 = Fibre en propre ZVE / ZVS / ZV0 / NETCENTER
Connect Fibre optique 100G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</si>
  <si>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
Connect Fibre optique 10M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</si>
  <si>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
Connect Fibre optique 20M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</si>
  <si>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
Connect Fibre optique 40M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</si>
  <si>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
Connect Fibre optique 60M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</si>
  <si>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
Connect Fibre optique 80M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</si>
  <si>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
Connect Fibre optique 100M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</si>
  <si>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
Connect Fibre optique 200M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</si>
  <si>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Tutor)r
Connect Fibre optique 500M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</si>
  <si>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
Connect Fibre optique 800M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</si>
  <si>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
Connect Fibre optique 1G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</si>
  <si>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Connect Fibre optique 10M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</si>
  <si>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Connect Fibre optique 20M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</si>
  <si>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Connect Fibre optique 40M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</si>
  <si>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Connect Fibre optique 60M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</si>
  <si>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Connect Fibre optique 80M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</si>
  <si>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Connect Fibre optique 100M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</si>
  <si>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Connect Fibre optique 200M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</si>
  <si>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Connect Fibre optique 500M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</si>
  <si>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Connect Fibre optique 800M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</si>
  <si>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Connect Fibre optique 1G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</si>
  <si>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(Fibre DSP SFR Collectivités AC0)
Connect Fibre optique 10M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</si>
  <si>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(Fibre DSP SFR Collectivités AC0)
Connect Fibre optique 20M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</si>
  <si>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(Fibre DSP SFR Collectivités AC0)
Connect Fibre optique 40M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</si>
  <si>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(Fibre DSP SFR Collectivités AC0)
Connect Fibre optique 60M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</si>
  <si>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(Fibre DSP SFR Collectivités AC0)
Connect Fibre optique 80M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</si>
  <si>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(Fibre DSP SFR Collectivités AC0)
Connect Fibre optique 100M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</si>
  <si>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(Fibre DSP SFR Collectivités AC0)
Connect Fibre optique 200M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</si>
  <si>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(Fibre DSP SFR Collectivités AC0)
Connect Fibre optique 500M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</si>
  <si>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(Fibre DSP SFR Collectivités AC0)
Connect Fibre optique 800M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</si>
  <si>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(Fibre DSP SFR Collectivités AC0)
Connect Fibre optique 1G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</si>
  <si>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6 = G3BIS (Fibre SIEA et Gironde HD)
Connect Fibre optique 10M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</si>
  <si>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6 = G3BIS (Fibre SIEA et Gironde HD)
Connect Fibre optique 20M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</si>
  <si>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6 = G3BIS (Fibre SIEA et Gironde HD)
Connect Fibre optique 40M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</si>
  <si>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6 = G3BIS (Fibre SIEA et Gironde HD)
Connect Fibre optique 60M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</si>
  <si>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6 = G3BIS (Fibre SIEA et Gironde HD)
Connect Fibre optique 80M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</si>
  <si>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6 = G3BIS (Fibre SIEA et Gironde HD)
Connect Fibre optique 100M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</si>
  <si>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6 = G3BIS (Fibre SIEA et Gironde HD)
Connect Fibre optique 200M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</si>
  <si>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6 = G3BIS ( Gironde HD)
Connect Fibre optique 500M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</si>
  <si>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6 = G3BIS ( Gironde HD)
Connect Fibre optique 1G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</si>
  <si>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Connect Fibre optique 10M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</si>
  <si>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Connect Fibre optique 20M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</si>
  <si>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Connect Fibre optique 40M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</si>
  <si>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Connect Fibre optique 60M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</si>
  <si>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Connect Fibre optique 80M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</si>
  <si>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Connect Fibre optique 100M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</si>
  <si>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Connect Fibre optique 200M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</si>
  <si>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Connect Fibre optique 500M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</si>
  <si>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Connect Fibre optique 800M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</si>
  <si>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Connect Fibre optique 1G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</si>
  <si>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Connect Fibre optique 2G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</si>
  <si>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Connect Fibre optique 5G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</si>
  <si>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Connect Fibre optique 10G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</si>
  <si>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G5 (CELAN 02B et O3)
Connect Fibre optique 10M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</si>
  <si>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G5 (CELAN 02B et O3)
Connect Fibre optique 20M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</si>
  <si>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G5 (CELAN 02B et O3)
Connect Fibre optique 40M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</si>
  <si>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G5 (CELAN 02B et O3)
Connect Fibre optique 60M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</si>
  <si>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G5 (CELAN 02B et O3)
Connect Fibre optique 80M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</si>
  <si>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G5 (CELAN 02B et O3)
Connect Fibre optique 100M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</si>
  <si>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G5 (CELAN 02B et O3)
Connect Fibre optique 200M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</si>
  <si>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G5 (CELAN 02B et O3)
Connect Fibre optique 500M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</si>
  <si>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G5 (CELAN 02B et O3)
Connect Fibre optique 800M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</si>
  <si>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9 =  G5 (CELAN 02B et O3)
Connect Fibre optique 1G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</si>
  <si>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G4 (CELAN O1 et O2A)
Connect Fibre optique 10M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</si>
  <si>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G4 (CELAN O1 et O2A)
Connect Fibre optique 20M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</si>
  <si>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G4 (CELAN O1 et O2A)
Connect Fibre optique 40M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</si>
  <si>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G4 (CELAN O1 et O2A)
Connect Fibre optique 60M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</si>
  <si>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G4 (CELAN O1 et O2A)
Connect Fibre optique 80M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</si>
  <si>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G4 (CELAN O1 et O2A)
Connect Fibre optique 100M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</si>
  <si>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G4 (CELAN O1 et O2A)
Connect Fibre optique 200M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</si>
  <si>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G4 (CELAN O1 et O2A)
Connect Fibre optique 500M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</si>
  <si>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G4 (CELAN O1 et O2A)
Connect Fibre optique 800M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</si>
  <si>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8 = G4 (CELAN O1 et O2A)
Connect Fibre optique 1G (1 adresse IPv4 publique fixe incluse).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</si>
  <si>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512KMbps</t>
  </si>
  <si>
    <t>Offre Connect Intégral
Prise Premium SDSL 512K  1paire</t>
  </si>
  <si>
    <t>Prise Prenium SDSL 512K (1 adresse IPv4 publique fixe incluse). Desserte interne incluse jusqu'à 3 mètres linéaires
Débit fourni :100% débit garanti
Garantie du temps de rétablissement : GTR 4H 8H-18h du lundi au samedi inclus
Fourniture et maintenance du routeur : Inclus 
Installation sur site du routeur : Inclus durant les heures ouvrées</t>
  </si>
  <si>
    <t>Installation sur site obligatoire avec une desserte interne sur cuivre simple sur une distance de 0m à -100m linéaires.
Uniquement pour les lignes VDSL et ADSL en écrassement</t>
  </si>
  <si>
    <t>GTR sur prise Premuim SDSL et THD pour les Zones 1, 2 et 7</t>
  </si>
  <si>
    <t>Offre IPnet MPLS
THD Fibre dédiée 2G</t>
  </si>
  <si>
    <t>Offre IPnet MPLS
THD Fibre dédiée 5G</t>
  </si>
  <si>
    <t>Offre IPnet MPLS
THD Fibre dédiée 10G</t>
  </si>
  <si>
    <t>Offre IPnet MPLS
THD Fibre dédiée 20G</t>
  </si>
  <si>
    <t>Offre IPnet MPLS
THD Fibre dédiée 30G</t>
  </si>
  <si>
    <t>Offre IPnet MPLS
THD Fibre dédiée 40G</t>
  </si>
  <si>
    <t>Offre IPnet MPLS
THD Fibre dédiée 50G</t>
  </si>
  <si>
    <t>Offre IPnet MPLS
THD Fibre dédiée 100G</t>
  </si>
  <si>
    <t>Zone 1 = Zone ZTC
IPnet Fibre optique 2G.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</si>
  <si>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Zone 1 = Zone ZTC
IPnet Fibre optique 5G.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</si>
  <si>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Zone 1 = Zone ZTC
IPnet Fibre optique 10G.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</si>
  <si>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Zone 1 = Zone ZTC
IPnet Fibre optique 20G.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</si>
  <si>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Zone 1 = Zone ZTC
IPnet Fibre optique 30G.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</si>
  <si>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Zone 1 = Zone ZTC
IPnet Fibre optique 40G.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</si>
  <si>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Zone 1 = Zone ZTC
IPnet Fibre optique 50G.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</si>
  <si>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Zone 1 = Zone ZTC
IPnet Fibre optique 100G.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</si>
  <si>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Zone 2 = Fibre en propre ZVE / ZVS / ZV0 / NETCENTER
IPnet Fibre optique 2G.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</si>
  <si>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Zone 2 = Fibre en propre ZVE / ZVS / ZV0 / NETCENTER
IPnet Fibre optique 5G.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</si>
  <si>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Zone 2 = Fibre en propre ZVE / ZVS / ZV0 / NETCENTER
IPnet Fibre optique 10G.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</si>
  <si>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Zone 2 = Fibre en propre ZVE / ZVS / ZV0 / NETCENTER
IPnet Fibre optique 20G.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</si>
  <si>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Zone 2 = Fibre en propre ZVE / ZVS / ZV0 / NETCENTER
IPnet Fibre optique 30G.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</si>
  <si>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Zone 2 = Fibre en propre ZVE / ZVS / ZV0 / NETCENTER
IPnet Fibre optique 40G.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</si>
  <si>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Zone 2 = Fibre en propre ZVE / ZVS / ZV0 / NETCENTER
IPnet Fibre optique 50G.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</si>
  <si>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Zone 2 = Fibre en propre ZVE / ZVS / ZV0 / NETCENTER
IPnet Fibre optique 100G. Desserte interne incluse jusqu'à 30 mètres linéaires
Débit fourni :100% débit garanti
Garantie du temps de rétablissement :  GTR 4h 8h-18h du Lundi au Samedi incluse
Fourniture et maintenance du routeur : Inclus 
Installation sur site du routeur : Inclus durant les heures ouvrées</t>
  </si>
  <si>
    <t>Zone 3 = G2 (Fibre ZV0 SFR collectivités, Axione et Altitude Infrastructure en ZV0, Covage / Tutor)
IPnet Fibre optique 10M.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</si>
  <si>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
IPnet Fibre optique 20M.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</si>
  <si>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
IPnet Fibre optique 40M.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</si>
  <si>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
IPnet Fibre optique 60M.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</si>
  <si>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
IPnet Fibre optique 80M.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</si>
  <si>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
IPnet Fibre optique 100M.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</si>
  <si>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
IPnet Fibre optique 200M.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</si>
  <si>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
IPnet Fibre optique 500M.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</si>
  <si>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
IPnet Fibre optique 800M.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</si>
  <si>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Tutor)r
IPnet Fibre optique 800M.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</si>
  <si>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3 = G2 (Fibre ZV0 SFR collectivités, Axione et Altitude Infrastructure en ZV0, Covage / Tutor)
IPnet Fibre optique 1G.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</si>
  <si>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IPnet Fibre optique 10M.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</si>
  <si>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IPnet Fibre optique 20M.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</si>
  <si>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IPnet Fibre optique 40M.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</si>
  <si>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IPnet Fibre optique 60M.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</si>
  <si>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IPnet Fibre optique 80M.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</si>
  <si>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IPnet Fibre optique 100M.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</si>
  <si>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IPnet Fibre optique 200M.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</si>
  <si>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IPnet Fibre optique 500M.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</si>
  <si>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IPnet Fibre optique 800M.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</si>
  <si>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4 = G2BIS (Fibre Orange FTTE Actif Optimum Ethernet Lan)
IPnet Fibre optique 1G.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</si>
  <si>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 Fibre DSP SFR Collectivités AC0)
IPnet Fibre optique 10M.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</si>
  <si>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 Fibre DSP SFR Collectivités AC0)
IPnet Fibre optique 20M.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</si>
  <si>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 Fibre DSP SFR Collectivités AC0)
IPnet Fibre optique 40M.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</si>
  <si>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 Fibre DSP SFR Collectivités AC0)
IPnet Fibre optique 60M.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</si>
  <si>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 Fibre DSP SFR Collectivités AC0)
IPnet Fibre optique 80M.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</si>
  <si>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 Fibre DSP SFR Collectivités AC0)
IPnet Fibre optique 100M.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</si>
  <si>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 Fibre DSP SFR Collectivités AC0)
IPnet Fibre optique 200M.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</si>
  <si>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 Fibre DSP SFR Collectivités AC0)
IPnet Fibre optique 500M.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</si>
  <si>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 Fibre DSP SFR Collectivités AC0)
IPnet Fibre optique 800M.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</si>
  <si>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5 = G3 ( Fibre DSP SFR Collectivités AC0)
IPnet Fibre optique 1G.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</si>
  <si>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6 = G3BIS ( Fibre SIEA et Gironde HD)
IPnet Fibre optique 10M.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</si>
  <si>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6 = G3BIS ( Fibre SIEA et Gironde HD)
IPnet Fibre optique 20M.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</si>
  <si>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6 = G3BIS ( Fibre SIEA et Gironde HD)
IPnet Fibre optique 40M.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</si>
  <si>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6 = G3BIS ( Fibre SIEA et Gironde HD)
IPnet Fibre optique 60M.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</si>
  <si>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6 = G3BIS ( Fibre SIEA et Gironde HD)
IPnet Fibre optique 80M.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</si>
  <si>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6 = G3BIS ( Fibre SIEA et Gironde HD)
IPnet Fibre optique 100M.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</si>
  <si>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6 = G3BIS ( Fibre SIEA et Gironde HD)
IPnet Fibre optique 200M.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</si>
  <si>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6 =  G3BIS (Gironde HD)
IPnet Fibre optique 500M.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</si>
  <si>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6 =  G3BIS (Gironde HD)
IPnet Fibre optique 1G.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</si>
  <si>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IPnet Fibre optique 10M.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</si>
  <si>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IPnet Fibre optique 20M.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</si>
  <si>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IPnet Fibre optique 40M.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</si>
  <si>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IPnet Fibre optique 60M.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</si>
  <si>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IPnet Fibre optique 80M.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</si>
  <si>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IPnet Fibre optique 100M.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</si>
  <si>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IPnet Fibre optique 200M.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</si>
  <si>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IPnet Fibre optique 500M.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</si>
  <si>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IPnet Fibre optique 800M.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</si>
  <si>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 Orange Optimum Access)
IPnet Fibre optique 1G.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</si>
  <si>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Sur accès THD &lt; 1G
Fas offerts lors de la commande initiale</t>
  </si>
  <si>
    <t>Sur accès THD &gt; ou =  1G
Fas offerts lors de la commande initiale</t>
  </si>
  <si>
    <t>GTR sur prise THD Zones 1, 2 et 7
Souscription simultanée à la prise</t>
  </si>
  <si>
    <t>GTR sur prise THD Zones 3 à 6, 8 et 9
Souscription simultanée à la prise</t>
  </si>
  <si>
    <t>GTR sur prise THD Zones 1, 2 et 7
Souscription différée</t>
  </si>
  <si>
    <t>GTR sur prise THD Zones 3 à 6, 8 et 9
Souscription différée</t>
  </si>
  <si>
    <t>Offre IPnet MPLS
Prise Premium SDSL 512 1P/2P</t>
  </si>
  <si>
    <t>Installation obligatoire pour les Secours Permanent via réseau mobile
Secours Permanent 4G Max</t>
  </si>
  <si>
    <t>Offre Lan To Lan
Prise THD Fibre 2G</t>
  </si>
  <si>
    <t>Offre Lan To Lan
Prise THD Fibre 5G</t>
  </si>
  <si>
    <t>Zone 1 : Zone ZTC
Prise L2L 2Gbit/s 
Débit symétrique et 100% garanti
Fourniture et maintenance du switch inclus
GTR 4h 8h-18h du Lundi au Vendredi incluse
Installation et Test de la solution sur site inclus</t>
  </si>
  <si>
    <t>Zone 1 : Zone ZTC
Prise L2L 5Gbit/s 
Débit symétrique et 100% garanti
Fourniture et maintenance du switch inclus
GTR 4h 8h-18h du Lundi au Vendredi incluse
Installation et Test de la solution sur site inclus</t>
  </si>
  <si>
    <t>Offre Lan To Lan
Prise THD Fibre 10G</t>
  </si>
  <si>
    <t>Zone 1 : Zone ZTC
Prise L2L 10Gbit/s 
Débit symétrique et 100% garanti
Fourniture et maintenance du switch inclus
GTR 4h 8h-18h du Lundi au Vendredi incluse
Installation et Test de la solution sur site inclus</t>
  </si>
  <si>
    <t>Offre Lan To Lan
Prise THD Fibre 20G</t>
  </si>
  <si>
    <t>Zone 1 : Zone ZTC
Prise L2L 20Gbit/s 
Débit symétrique et 100% garanti
Fourniture et maintenance du switch inclus
GTR 4h 8h-18h du Lundi au Vendredi incluse
Installation et Test de la solution sur site inclus</t>
  </si>
  <si>
    <t>Offre Lan To Lan
Prise THD Fibre 30G</t>
  </si>
  <si>
    <t>Zone 1 : Zone ZTC
Prise L2L 30Gbit/s 
Débit symétrique et 100% garanti
Fourniture et maintenance du switch inclus
GTR 4h 8h-18h du Lundi au Vendredi incluse
Installation et Test de la solution sur site inclus</t>
  </si>
  <si>
    <t>Offre Lan To Lan
Prise THD Fibre 40G</t>
  </si>
  <si>
    <t>Zone 1 : Zone ZTC
Prise L2L 40Gbit/s 
Débit symétrique et 100% garanti
Fourniture et maintenance du switch inclus
GTR 4h 8h-18h du Lundi au Vendredi incluse
Installation et Test de la solution sur site inclus</t>
  </si>
  <si>
    <t>Offre Lan To Lan
Prise THD Fibre 50G</t>
  </si>
  <si>
    <t>Zone 1 : Zone ZTC
Prise L2L 50Gbit/s 
Débit symétrique et 100% garanti
Fourniture et maintenance du switch inclus
GTR 4h 8h-18h du Lundi au Vendredi incluse
Installation et Test de la solution sur site inclus</t>
  </si>
  <si>
    <t>Offre Lan To Lan
Prise THD Fibre 100G</t>
  </si>
  <si>
    <t>Zone 1 : Zone ZTC
Prise L2L 100Gbit/s 
Débit symétrique et 100% garanti
Fourniture et maintenance du switch inclus
GTR 4h 8h-18h du Lundi au Vendredi incluse
Installation et Test de la solution sur site inclus</t>
  </si>
  <si>
    <t>Zone 2 : Fibre en propre ZVE / ZVS / ZV0 / NETCENTER
Prise L2L 2Gbit/s 
Débit symétrique et 100% garanti
Fourniture et maintenance du switch inclus
GTR 4h 8h-18h du Lundi au Vendredi incluse
Installation et Test de la solution sur site inclus</t>
  </si>
  <si>
    <t>Zone 2 : Fibre en propre ZVE / ZVS / ZV0 / NETCENTER
Prise L2L 5Gbit/s 
Débit symétrique et 100% garanti
Fourniture et maintenance du switch inclus
GTR 4h 8h-18h du Lundi au Vendredi incluse
Installation et Test de la solution sur site inclus</t>
  </si>
  <si>
    <t>Zone 2 : Fibre en propre ZVE / ZVS / ZV0 / NETCENTER
Prise L2L 10Gbit/s 
Débit symétrique et 100% garanti
Fourniture et maintenance du switch inclus
GTR 4h 8h-18h du Lundi au Vendredi incluse
Installation et Test de la solution sur site inclus</t>
  </si>
  <si>
    <t>Zone 2 : Fibre en propre ZVE / ZVS / ZV0 / NETCENTER
Prise L2L 20Gbit/s 
Débit symétrique et 100% garanti
Fourniture et maintenance du switch inclus
GTR 4h 8h-18h du Lundi au Vendredi incluse
Installation et Test de la solution sur site inclus</t>
  </si>
  <si>
    <t>Zone 2 : Fibre en propre ZVE / ZVS / ZV0 / NETCENTER
Prise L2L 30Gbit/s 
Débit symétrique et 100% garanti
Fourniture et maintenance du switch inclus
GTR 4h 8h-18h du Lundi au Vendredi incluse
Installation et Test de la solution sur site inclus</t>
  </si>
  <si>
    <t>Zone 2 : Fibre en propre ZVE / ZVS / ZV0 / NETCENTER
Prise L2L 40Gbit/s 
Débit symétrique et 100% garanti
Fourniture et maintenance du switch inclus
GTR 4h 8h-18h du Lundi au Vendredi incluse
Installation et Test de la solution sur site inclus</t>
  </si>
  <si>
    <t>Zone 2 : Fibre en propre ZVE / ZVS / ZV0 / NETCENTER
Prise L2L 50Gbit/s 
Débit symétrique et 100% garanti
Fourniture et maintenance du switch inclus
GTR 4h 8h-18h du Lundi au Vendredi incluse
Installation et Test de la solution sur site inclus</t>
  </si>
  <si>
    <t>Zone 2 : Fibre en propre ZVE / ZVS / ZV0 / NETCENTER
Prise L2L 100Gbit/s 
Débit symétrique et 100% garanti
Fourniture et maintenance du switch inclus
GTR 4h 8h-18h du Lundi au Vendredi incluse
Installation et Test de la solution sur site inclus</t>
  </si>
  <si>
    <t>Zone 6 : Gironde HD
Prise L2L 500 Mbit/s 
Débit symétrique et 100% garanti
Fourniture et maintenance du switch inclus
GTR 4h 8h-18h du Lundi au Vendredi incluse
Installation et Test de la solution sur site inclus</t>
  </si>
  <si>
    <t>Zone 6 : Gironde HD
Prise L2L 1G 
Débit symétrique et 100% garanti
Fourniture et maintenance du switch inclus
GTR 4h 8h-18h du Lundi au Vendredi incluse
Installation et Test de la solution sur site inclus</t>
  </si>
  <si>
    <t>Zone 7 : Fibre en propre AC0
Prise L2L 10Gbit/s 
Débit symétrique et 100% garanti
Fourniture et maintenance du switch inclus
GTR 4h 8h-18h du Lundi au Vendredi incluse
Installation et Test de la solution sur site inclus</t>
  </si>
  <si>
    <t>Zone 7 : Fibre en propre AC0 
Prise L2L 5Gbit/s 
Débit symétrique et 100% garanti
Fourniture et maintenance du switch inclus
GTR 4h 8h-18h du Lundi au Vendredi incluse
Installation et Test de la solution sur site inclus</t>
  </si>
  <si>
    <t>Zone 7 : Fibre en propre AC0 
Prise L2L 2Gbit/s 
Débit symétrique et 100% garanti
Fourniture et maintenance du switch inclus
GTR 4h 8h-18h du Lundi au Vendredi incluse
Installation et Test de la solution sur site inclus</t>
  </si>
  <si>
    <t>Zone 7 = G1BIS (Fibre en propre AC0 
IPnet Fibre optique 2G.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</si>
  <si>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IPnet Fibre optique 5G.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</si>
  <si>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Zone 7 = G1BIS (Fibre en propre AC0 
IPnet Fibre optique 10G. Desserte interne incluse jusqu'à 30 mètres linéaires
Débit fourni :100% débit garanti
Garantie du temps de rétablissement : GTR 4H 8H-18h du lundi au samedi inclus
Fourniture et maintenance du routeur : Inclus 
Installation sur site du routeur : Inclus durant les heures ouvrées</t>
  </si>
  <si>
    <t>Option GTR 4H  7j/7, 24h/24 sur accès Lan 2 Lan pour les zones 1, 2 et 7</t>
  </si>
  <si>
    <t>Option GTR 4H  7j/7, 24h/24 sur accès Lan 2 Lan pour les zones de 3 à 6, 8 et 9</t>
  </si>
  <si>
    <t>SD-NET - Small+</t>
  </si>
  <si>
    <t>Boîter SD-WAN et plateforme centralisée permettant de paramétrer la solution, notamment les règles de routages applicatifs et de Cybersécurité jusqu'à 3 accès supportés (5Gb/s du total des débits montants et descendants).
Achat de 2 boîtiers minimum</t>
  </si>
  <si>
    <t xml:space="preserve">SD-NET - eXtraLarge </t>
  </si>
  <si>
    <t>Boîter SD-WAN et plateforme centralisée permettant de paramétrer la solution, notamment les règles de routages applicatifs et de Cybersécurité jusqu'à 3 accès supportés (50Gb/s du total des débits montants et descendants).
Achat de 2 boîtiers minimum</t>
  </si>
  <si>
    <t>Sécurité UTM - Small+</t>
  </si>
  <si>
    <t>Sécurité UTM - eXtraLarge</t>
  </si>
  <si>
    <t>VA - 500M (en simultané)</t>
  </si>
  <si>
    <t>Visibilité applicative pour liaison SDSL/FTTO jusqu'à 500M. Souscription simultanée à la prise</t>
  </si>
  <si>
    <t>VA - 10G (en simultané)</t>
  </si>
  <si>
    <t>Visibilité applicative pour liaison SDSL/FTTO jusqu'à 10G. Souscription simultanée à la prise</t>
  </si>
  <si>
    <t>VA - 100G (en simultané)</t>
  </si>
  <si>
    <t>Visibilité applicative pour liaison SDSL/FTTO jusqu'à 100G. Souscription simultanée à la prise</t>
  </si>
  <si>
    <t>VA - 500M (en différé)</t>
  </si>
  <si>
    <t>Visibilité applicative pour liaison SDSL/FTTO jusqu'à 500M. Souscription en différé à la prise</t>
  </si>
  <si>
    <t>VA - 10G (en différé)</t>
  </si>
  <si>
    <t>Visibilité applicative pour liaison SDSL/FTTO jusqu'à 10G. Souscription en différé à la prise</t>
  </si>
  <si>
    <t>VA - 100G (en différé)</t>
  </si>
  <si>
    <t>Visibilité applicative pour liaison SDSL/FTTO jusqu'à 100G. Souscription en différé à la prise</t>
  </si>
  <si>
    <t>Visibilité applicative (jusqu'à 500M)
(en simultané)</t>
  </si>
  <si>
    <t>Visibilité applicative (jusqu'à 500M)
 (en différé)</t>
  </si>
  <si>
    <t>Les numéros courts (3BPQ)</t>
  </si>
  <si>
    <t>Les numéros courts (3BPQ)
en création</t>
  </si>
  <si>
    <t>Tous types de N° 3BPQ -  30XX, 31XX, 32XX, 34xx, 36XX, 39XX
Facturation usage : Selon le tarif correspondant à la famille du N° 3BPQ   (gratuit / banalisé / majoré)
Reversement : Selon le tarif  correspondant au code tarif S choisi pour le N° 3BPQ concerné</t>
  </si>
  <si>
    <t>Les numéros courts (3BPQ)
en portabilité</t>
  </si>
  <si>
    <t>GTR sur prise THD Zones 3 à 6, 8 et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</si>
</sst>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164" formatCode="_-* #,##0.00\ _€_-;\-* #,##0.00\ _€_-;_-* &quot;-&quot;??\ _€_-;_-@_-"/>
    <numFmt numFmtId="165" formatCode="_-* #,##0.00\ [$€-1]_-;\-* #,##0.00\ [$€-1]_-;_-* &quot;-&quot;??\ [$€-1]_-"/>
    <numFmt numFmtId="166" formatCode="_-* #,##0.00\ _F_-;\-* #,##0.00\ _F_-;_-* &quot;-&quot;??\ _F_-;_-@_-"/>
    <numFmt numFmtId="167" formatCode="_-* #,##0.00\ &quot;F&quot;_-;\-* #,##0.00\ &quot;F&quot;_-;_-* &quot;-&quot;??\ &quot;F&quot;_-;_-@_-"/>
    <numFmt numFmtId="168" formatCode="_-* #,##0.0000\ &quot;€&quot;_-;\-* #,##0.0000\ &quot;€&quot;_-;_-* &quot;-&quot;??\ &quot;€&quot;_-;_-@_-"/>
    <numFmt numFmtId="169" formatCode="_-* #,##0.000\ &quot;€&quot;_-;\-* #,##0.000\ &quot;€&quot;_-;_-* &quot;-&quot;??\ &quot;€&quot;_-;_-@_-"/>
    <numFmt numFmtId="170" formatCode="#,##0.00\ &quot;€&quot;"/>
  </numFmts>
  <fonts count="48">
    <font>
      <sz val="11"/>
      <color theme="1"/>
      <name val="Calibri"/>
      <family val="2"/>
      <scheme val="minor"/>
    </font>
    <font>
      <sz val="10"/>
      <name val="Arial"/>
      <family val="2"/>
    </font>
    <font>
      <b/>
      <sz val="11"/>
      <color theme="1"/>
      <name val="Calibri"/>
      <family val="2"/>
      <scheme val="minor"/>
    </font>
    <font>
      <sz val="11"/>
      <color theme="1"/>
      <name val="Calibri"/>
      <family val="2"/>
      <scheme val="minor"/>
    </font>
    <font>
      <b/>
      <sz val="15"/>
      <color theme="3"/>
      <name val="Calibri"/>
      <family val="2"/>
      <scheme val="minor"/>
    </font>
    <font>
      <b/>
      <sz val="9"/>
      <color theme="3"/>
      <name val="Calibri"/>
      <family val="2"/>
      <scheme val="minor"/>
    </font>
    <font>
      <sz val="10"/>
      <name val="Times New Roman"/>
      <family val="1"/>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1"/>
      <color theme="0"/>
      <name val="Calibri"/>
      <family val="2"/>
      <scheme val="minor"/>
    </font>
    <font>
      <i/>
      <sz val="11"/>
      <color indexed="8"/>
      <name val="Calibri"/>
      <family val="2"/>
      <scheme val="minor"/>
    </font>
    <font>
      <sz val="12"/>
      <name val="Arial"/>
      <family val="2"/>
    </font>
    <font>
      <b/>
      <sz val="11"/>
      <color theme="3"/>
      <name val="Calibri"/>
      <family val="2"/>
      <scheme val="minor"/>
    </font>
    <font>
      <sz val="11"/>
      <name val="Calibri"/>
      <family val="2"/>
      <scheme val="minor"/>
    </font>
    <font>
      <sz val="11"/>
      <color rgb="FFFFFFFF"/>
      <name val="Calibri"/>
      <family val="2"/>
      <scheme val="minor"/>
    </font>
    <font>
      <sz val="11"/>
      <color theme="0"/>
      <name val="Calibri"/>
      <family val="2"/>
      <scheme val="minor"/>
    </font>
    <font>
      <b/>
      <sz val="11"/>
      <name val="Calibri"/>
      <family val="2"/>
      <scheme val="minor"/>
    </font>
    <font>
      <sz val="11"/>
      <color theme="0"/>
      <name val="Arial"/>
      <family val="2"/>
    </font>
    <font>
      <sz val="8"/>
      <name val="Calibri"/>
      <family val="2"/>
      <scheme val="minor"/>
    </font>
    <font>
      <sz val="10"/>
      <color theme="1"/>
      <name val="SFR Light"/>
      <family val="2"/>
    </font>
    <font>
      <b/>
      <sz val="11"/>
      <color theme="1"/>
      <name val="Calibri"/>
      <family val="2"/>
      <charset val="1"/>
    </font>
    <font>
      <sz val="11"/>
      <color rgb="FF000000"/>
      <name val="Calibri"/>
      <family val="2"/>
      <scheme val="minor"/>
    </font>
    <font>
      <sz val="11"/>
      <color rgb="FF000000"/>
      <name val="Calibri"/>
      <family val="2"/>
    </font>
    <font>
      <b/>
      <sz val="11"/>
      <color theme="1"/>
      <name val="Calibri"/>
      <family val="2"/>
    </font>
    <font>
      <sz val="11"/>
      <color theme="1"/>
      <name val="SFR"/>
      <family val="2"/>
    </font>
    <font>
      <sz val="11"/>
      <color rgb="FF00B050"/>
      <name val="Calibri"/>
      <family val="2"/>
      <scheme val="minor"/>
    </font>
    <font>
      <sz val="10"/>
      <color theme="1"/>
      <name val="Calibri"/>
      <family val="2"/>
      <scheme val="minor"/>
    </font>
    <font>
      <sz val="10"/>
      <color theme="1"/>
      <name val="Arial"/>
      <family val="2"/>
    </font>
    <font>
      <b/>
      <sz val="10"/>
      <color theme="1"/>
      <name val="Arial"/>
      <family val="2"/>
    </font>
    <font>
      <b/>
      <sz val="11"/>
      <color rgb="FF000000"/>
      <name val="Calibri"/>
      <family val="2"/>
    </font>
    <font>
      <b/>
      <sz val="10"/>
      <color theme="1"/>
      <name val="Calibri"/>
      <family val="2"/>
      <scheme val="minor"/>
    </font>
    <font>
      <b/>
      <sz val="10"/>
      <color indexed="8"/>
      <name val="Calibri"/>
      <family val="2"/>
      <scheme val="minor"/>
    </font>
    <font>
      <sz val="10"/>
      <color rgb="FF000000"/>
      <name val="Calibri"/>
      <family val="2"/>
      <scheme val="minor"/>
    </font>
  </fonts>
  <fills count="32">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8" tint="0.79998168889431442"/>
        <bgColor indexed="64"/>
      </patternFill>
    </fill>
    <fill>
      <patternFill patternType="solid">
        <fgColor rgb="FFC23256"/>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D9D9D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ck">
        <color theme="4"/>
      </left>
      <right style="thick">
        <color theme="4"/>
      </right>
      <top style="thick">
        <color theme="4"/>
      </top>
      <bottom style="thick">
        <color theme="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rgb="FF000000"/>
      </left>
      <right/>
      <top style="thin">
        <color rgb="FF000000"/>
      </top>
      <bottom style="thin">
        <color rgb="FF000000"/>
      </bottom>
      <diagonal/>
    </border>
  </borders>
  <cellStyleXfs count="116">
    <xf numFmtId="0" fontId="0" fillId="0" borderId="0"/>
    <xf numFmtId="0" fontId="1" fillId="0" borderId="0"/>
    <xf numFmtId="0" fontId="3" fillId="0" borderId="0"/>
    <xf numFmtId="0" fontId="1" fillId="0" borderId="0"/>
    <xf numFmtId="0" fontId="4" fillId="0" borderId="2"/>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9" borderId="0" applyNumberFormat="0" applyBorder="0" applyAlignment="0" applyProtection="0"/>
    <xf numFmtId="0" fontId="7" fillId="12" borderId="0" applyNumberFormat="0" applyBorder="0" applyAlignment="0" applyProtection="0"/>
    <xf numFmtId="0" fontId="8" fillId="13"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20" borderId="0" applyNumberFormat="0" applyBorder="0" applyAlignment="0" applyProtection="0"/>
    <xf numFmtId="0" fontId="9" fillId="0" borderId="0" applyNumberFormat="0" applyFill="0" applyBorder="0" applyAlignment="0" applyProtection="0"/>
    <xf numFmtId="0" fontId="10" fillId="21" borderId="3" applyNumberFormat="0" applyAlignment="0" applyProtection="0"/>
    <xf numFmtId="0" fontId="11" fillId="0" borderId="4" applyNumberFormat="0" applyFill="0" applyAlignment="0" applyProtection="0"/>
    <xf numFmtId="0" fontId="1" fillId="22" borderId="5" applyNumberFormat="0" applyFont="0" applyAlignment="0" applyProtection="0"/>
    <xf numFmtId="0" fontId="12" fillId="8" borderId="3" applyNumberFormat="0" applyAlignment="0" applyProtection="0"/>
    <xf numFmtId="44" fontId="1" fillId="0" borderId="0" applyFont="0" applyFill="0" applyBorder="0" applyAlignment="0" applyProtection="0"/>
    <xf numFmtId="165" fontId="6" fillId="0" borderId="0" applyFont="0" applyFill="0" applyBorder="0" applyAlignment="0" applyProtection="0"/>
    <xf numFmtId="0"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5" fontId="6"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165" fontId="1" fillId="0" borderId="0" applyFont="0" applyFill="0" applyBorder="0" applyAlignment="0" applyProtection="0"/>
    <xf numFmtId="0" fontId="13" fillId="4" borderId="0" applyNumberFormat="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6"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4" fillId="23" borderId="0" applyNumberFormat="0" applyBorder="0" applyAlignment="0" applyProtection="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6" fillId="0" borderId="0"/>
    <xf numFmtId="0" fontId="1" fillId="0" borderId="0"/>
    <xf numFmtId="0" fontId="1" fillId="0" borderId="0"/>
    <xf numFmtId="0" fontId="1" fillId="0" borderId="0"/>
    <xf numFmtId="9" fontId="1"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5" fillId="5" borderId="0" applyNumberFormat="0" applyBorder="0" applyAlignment="0" applyProtection="0"/>
    <xf numFmtId="0" fontId="16" fillId="21" borderId="6" applyNumberFormat="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7" applyNumberFormat="0" applyFill="0" applyAlignment="0" applyProtection="0"/>
    <xf numFmtId="0" fontId="20" fillId="0" borderId="8" applyNumberFormat="0" applyFill="0" applyAlignment="0" applyProtection="0"/>
    <xf numFmtId="0" fontId="21" fillId="0" borderId="9" applyNumberFormat="0" applyFill="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24" borderId="11" applyNumberFormat="0" applyAlignment="0" applyProtection="0"/>
    <xf numFmtId="9" fontId="1" fillId="0" borderId="0" applyFont="0" applyFill="0" applyBorder="0" applyAlignment="0" applyProtection="0"/>
    <xf numFmtId="44" fontId="3" fillId="0" borderId="0" applyFont="0" applyFill="0" applyBorder="0" applyAlignment="0" applyProtection="0"/>
    <xf numFmtId="0" fontId="1" fillId="0" borderId="0"/>
    <xf numFmtId="0" fontId="7" fillId="0" borderId="0"/>
  </cellStyleXfs>
  <cellXfs count="250">
    <xf numFmtId="0" fontId="0" fillId="0" borderId="0" xfId="0"/>
    <xf numFmtId="0" fontId="2" fillId="0" borderId="0" xfId="0" applyFont="1"/>
    <xf numFmtId="0" fontId="0" fillId="0" borderId="1" xfId="0" applyBorder="1"/>
    <xf numFmtId="0" fontId="0" fillId="2" borderId="0" xfId="0" applyFill="1"/>
    <xf numFmtId="0" fontId="2" fillId="0" borderId="0" xfId="0" applyFont="1" applyAlignment="1">
      <alignment horizontal="center" vertical="center"/>
    </xf>
    <xf numFmtId="0" fontId="0" fillId="0" borderId="0" xfId="0" applyAlignment="1">
      <alignment vertical="center"/>
    </xf>
    <xf numFmtId="0" fontId="0" fillId="25" borderId="0" xfId="0" applyFill="1" applyAlignment="1">
      <alignment horizontal="left" vertical="center"/>
    </xf>
    <xf numFmtId="0" fontId="25" fillId="25" borderId="0" xfId="0" applyFont="1" applyFill="1" applyAlignment="1">
      <alignment vertical="center"/>
    </xf>
    <xf numFmtId="0" fontId="26" fillId="0" borderId="0" xfId="0" applyFont="1" applyAlignment="1">
      <alignment horizontal="center" vertical="center"/>
    </xf>
    <xf numFmtId="0" fontId="2" fillId="0" borderId="1" xfId="0" applyFont="1" applyBorder="1" applyAlignment="1">
      <alignment horizontal="center" vertical="center"/>
    </xf>
    <xf numFmtId="0" fontId="24" fillId="26" borderId="0" xfId="0" applyFont="1" applyFill="1"/>
    <xf numFmtId="0" fontId="28" fillId="0" borderId="0" xfId="0" applyFont="1" applyAlignment="1">
      <alignment horizontal="center" vertical="center"/>
    </xf>
    <xf numFmtId="0" fontId="25" fillId="0" borderId="0" xfId="0" applyFont="1" applyAlignment="1">
      <alignment horizontal="center" vertical="center"/>
    </xf>
    <xf numFmtId="0" fontId="29" fillId="0" borderId="0" xfId="0" applyFont="1" applyAlignment="1">
      <alignment horizontal="justify" vertical="center"/>
    </xf>
    <xf numFmtId="0" fontId="2" fillId="0" borderId="0" xfId="0" applyFont="1" applyAlignment="1">
      <alignment horizontal="left" vertical="center"/>
    </xf>
    <xf numFmtId="44" fontId="0" fillId="27" borderId="1" xfId="113" applyFont="1" applyFill="1" applyBorder="1"/>
    <xf numFmtId="0" fontId="0" fillId="25" borderId="1" xfId="0" applyFill="1" applyBorder="1"/>
    <xf numFmtId="44" fontId="0" fillId="25" borderId="1" xfId="113" applyFont="1" applyFill="1" applyBorder="1"/>
    <xf numFmtId="44" fontId="0" fillId="27" borderId="0" xfId="113" applyFont="1" applyFill="1"/>
    <xf numFmtId="44" fontId="0" fillId="0" borderId="1" xfId="113" applyFont="1" applyBorder="1"/>
    <xf numFmtId="44" fontId="2" fillId="0" borderId="1" xfId="113" applyFont="1" applyBorder="1" applyAlignment="1">
      <alignment horizontal="center" vertical="center"/>
    </xf>
    <xf numFmtId="0" fontId="31" fillId="27" borderId="1" xfId="0" applyFont="1" applyFill="1" applyBorder="1"/>
    <xf numFmtId="0" fontId="28" fillId="0" borderId="1" xfId="0" applyFont="1" applyBorder="1"/>
    <xf numFmtId="0" fontId="28" fillId="0" borderId="1" xfId="0" applyFont="1" applyBorder="1" applyAlignment="1">
      <alignment wrapText="1"/>
    </xf>
    <xf numFmtId="0" fontId="28" fillId="0" borderId="0" xfId="0" applyFont="1" applyAlignment="1">
      <alignment horizontal="center" vertical="center" wrapText="1"/>
    </xf>
    <xf numFmtId="0" fontId="0" fillId="0" borderId="0" xfId="0" applyAlignment="1">
      <alignment horizontal="center" vertical="center"/>
    </xf>
    <xf numFmtId="0" fontId="30" fillId="26" borderId="13" xfId="0" applyFont="1" applyFill="1" applyBorder="1"/>
    <xf numFmtId="44" fontId="30" fillId="26" borderId="13" xfId="113" applyFont="1" applyFill="1" applyBorder="1"/>
    <xf numFmtId="0" fontId="0" fillId="27" borderId="1" xfId="0" applyFill="1" applyBorder="1"/>
    <xf numFmtId="0" fontId="0" fillId="27" borderId="0" xfId="0" applyFill="1"/>
    <xf numFmtId="0" fontId="28" fillId="25" borderId="1" xfId="0" applyFont="1" applyFill="1" applyBorder="1"/>
    <xf numFmtId="0" fontId="27" fillId="0" borderId="0" xfId="4" applyFont="1" applyBorder="1" applyAlignment="1">
      <alignment horizontal="center" wrapText="1"/>
    </xf>
    <xf numFmtId="44" fontId="0" fillId="0" borderId="0" xfId="113" applyFont="1"/>
    <xf numFmtId="0" fontId="0" fillId="27" borderId="16" xfId="0" applyFill="1" applyBorder="1"/>
    <xf numFmtId="0" fontId="0" fillId="27" borderId="17" xfId="0" applyFill="1" applyBorder="1"/>
    <xf numFmtId="0" fontId="32" fillId="26" borderId="13" xfId="0" applyFont="1" applyFill="1" applyBorder="1"/>
    <xf numFmtId="44" fontId="32" fillId="26" borderId="13" xfId="113" applyFont="1" applyFill="1" applyBorder="1"/>
    <xf numFmtId="0" fontId="2" fillId="27" borderId="1" xfId="0" applyFont="1" applyFill="1" applyBorder="1"/>
    <xf numFmtId="0" fontId="25" fillId="25" borderId="0" xfId="0" applyFont="1" applyFill="1" applyAlignment="1">
      <alignment horizontal="center" vertical="center"/>
    </xf>
    <xf numFmtId="0" fontId="30" fillId="26" borderId="13" xfId="0" applyFont="1" applyFill="1" applyBorder="1" applyAlignment="1">
      <alignment horizontal="center" vertical="center"/>
    </xf>
    <xf numFmtId="0" fontId="0" fillId="27" borderId="1" xfId="0" applyFill="1" applyBorder="1" applyAlignment="1">
      <alignment horizontal="center" vertical="center"/>
    </xf>
    <xf numFmtId="0" fontId="0" fillId="25" borderId="1" xfId="0" applyFill="1" applyBorder="1" applyAlignment="1">
      <alignment horizontal="center" vertical="center" wrapText="1"/>
    </xf>
    <xf numFmtId="0" fontId="0" fillId="25" borderId="1" xfId="0" applyFill="1" applyBorder="1" applyAlignment="1">
      <alignment horizontal="center" vertical="center"/>
    </xf>
    <xf numFmtId="0" fontId="0" fillId="0" borderId="1" xfId="0" applyBorder="1" applyAlignment="1">
      <alignment horizontal="center" vertical="center"/>
    </xf>
    <xf numFmtId="0" fontId="32" fillId="26" borderId="13" xfId="0" applyFont="1" applyFill="1" applyBorder="1" applyAlignment="1">
      <alignment horizontal="center" vertical="center"/>
    </xf>
    <xf numFmtId="0" fontId="0" fillId="27" borderId="17" xfId="0" applyFill="1" applyBorder="1" applyAlignment="1">
      <alignment horizontal="center" vertical="center"/>
    </xf>
    <xf numFmtId="0" fontId="28" fillId="0" borderId="1" xfId="0" applyFont="1" applyBorder="1" applyAlignment="1">
      <alignment vertical="center"/>
    </xf>
    <xf numFmtId="44" fontId="0" fillId="25" borderId="1" xfId="113" applyFont="1" applyFill="1" applyBorder="1" applyAlignment="1">
      <alignment vertical="center"/>
    </xf>
    <xf numFmtId="0" fontId="2" fillId="0" borderId="0" xfId="0" applyFont="1" applyAlignment="1">
      <alignment vertical="center"/>
    </xf>
    <xf numFmtId="0" fontId="28" fillId="0" borderId="1" xfId="0" applyFont="1" applyBorder="1" applyAlignment="1">
      <alignment vertical="center" wrapText="1"/>
    </xf>
    <xf numFmtId="44" fontId="34" fillId="25" borderId="14" xfId="113" applyFont="1" applyFill="1" applyBorder="1" applyAlignment="1" applyProtection="1">
      <alignment vertical="center"/>
      <protection locked="0" hidden="1"/>
    </xf>
    <xf numFmtId="0" fontId="30" fillId="26" borderId="13" xfId="0" applyFont="1" applyFill="1" applyBorder="1" applyAlignment="1">
      <alignment vertical="center"/>
    </xf>
    <xf numFmtId="0" fontId="0" fillId="27" borderId="1" xfId="0" applyFill="1" applyBorder="1" applyAlignment="1">
      <alignment vertical="center"/>
    </xf>
    <xf numFmtId="0" fontId="0" fillId="0" borderId="1" xfId="0" applyBorder="1" applyAlignment="1">
      <alignment vertical="center"/>
    </xf>
    <xf numFmtId="0" fontId="27" fillId="0" borderId="0" xfId="4" applyFont="1" applyBorder="1" applyAlignment="1">
      <alignment horizontal="center" vertical="center" wrapText="1"/>
    </xf>
    <xf numFmtId="0" fontId="24" fillId="26" borderId="0" xfId="0" applyFont="1" applyFill="1" applyAlignment="1">
      <alignment vertical="center"/>
    </xf>
    <xf numFmtId="44" fontId="30" fillId="26" borderId="13" xfId="113" applyFont="1" applyFill="1" applyBorder="1" applyAlignment="1">
      <alignment vertical="center"/>
    </xf>
    <xf numFmtId="0" fontId="31" fillId="27" borderId="1" xfId="0" applyFont="1" applyFill="1" applyBorder="1" applyAlignment="1">
      <alignment vertical="center"/>
    </xf>
    <xf numFmtId="44" fontId="0" fillId="27" borderId="1" xfId="113" applyFont="1" applyFill="1" applyBorder="1" applyAlignment="1">
      <alignment vertical="center"/>
    </xf>
    <xf numFmtId="0" fontId="0" fillId="2" borderId="0" xfId="0" applyFill="1" applyAlignment="1">
      <alignment vertical="center"/>
    </xf>
    <xf numFmtId="44" fontId="0" fillId="0" borderId="1" xfId="113" applyFont="1" applyBorder="1" applyAlignment="1">
      <alignment vertical="center"/>
    </xf>
    <xf numFmtId="44" fontId="0" fillId="0" borderId="0" xfId="113" applyFont="1" applyAlignment="1">
      <alignment vertical="center"/>
    </xf>
    <xf numFmtId="44" fontId="32" fillId="26" borderId="13" xfId="113" applyFont="1" applyFill="1" applyBorder="1" applyAlignment="1">
      <alignment vertical="center"/>
    </xf>
    <xf numFmtId="0" fontId="2" fillId="27" borderId="1" xfId="0" applyFont="1" applyFill="1" applyBorder="1" applyAlignment="1">
      <alignment vertical="center"/>
    </xf>
    <xf numFmtId="0" fontId="0" fillId="27" borderId="16" xfId="0" applyFill="1" applyBorder="1" applyAlignment="1">
      <alignment vertical="center"/>
    </xf>
    <xf numFmtId="0" fontId="0" fillId="27" borderId="17" xfId="0" applyFill="1" applyBorder="1" applyAlignment="1">
      <alignment vertical="center"/>
    </xf>
    <xf numFmtId="0" fontId="0" fillId="27" borderId="19" xfId="0" applyFill="1" applyBorder="1" applyAlignment="1">
      <alignment vertical="center"/>
    </xf>
    <xf numFmtId="0" fontId="0" fillId="27" borderId="18" xfId="0" applyFill="1" applyBorder="1" applyAlignment="1">
      <alignment vertical="center"/>
    </xf>
    <xf numFmtId="0" fontId="28" fillId="0" borderId="13" xfId="0" applyFont="1" applyBorder="1" applyAlignment="1">
      <alignment horizontal="left" vertical="center"/>
    </xf>
    <xf numFmtId="0" fontId="28" fillId="2" borderId="1" xfId="0" applyFont="1" applyFill="1" applyBorder="1" applyAlignment="1">
      <alignment vertical="center" wrapText="1"/>
    </xf>
    <xf numFmtId="0" fontId="0" fillId="2" borderId="14" xfId="0" applyFill="1" applyBorder="1"/>
    <xf numFmtId="0" fontId="0" fillId="0" borderId="13" xfId="0" applyBorder="1" applyAlignment="1">
      <alignment horizontal="center" vertical="center"/>
    </xf>
    <xf numFmtId="44" fontId="0" fillId="0" borderId="13" xfId="113" applyFont="1" applyBorder="1" applyAlignment="1">
      <alignment vertical="center"/>
    </xf>
    <xf numFmtId="0" fontId="36" fillId="2" borderId="22" xfId="0" applyFont="1" applyFill="1" applyBorder="1" applyAlignment="1">
      <alignment horizontal="left" vertical="center"/>
    </xf>
    <xf numFmtId="0" fontId="28" fillId="2" borderId="22" xfId="0" applyFont="1" applyFill="1" applyBorder="1" applyAlignment="1">
      <alignment horizontal="left" vertical="center"/>
    </xf>
    <xf numFmtId="0" fontId="37" fillId="2" borderId="22" xfId="0" applyFont="1" applyFill="1" applyBorder="1" applyAlignment="1">
      <alignment horizontal="left" vertical="center"/>
    </xf>
    <xf numFmtId="0" fontId="37" fillId="0" borderId="22" xfId="0" applyFont="1" applyBorder="1" applyAlignment="1">
      <alignment horizontal="left" vertical="center"/>
    </xf>
    <xf numFmtId="0" fontId="38" fillId="28" borderId="22" xfId="0" applyFont="1" applyFill="1" applyBorder="1" applyAlignment="1">
      <alignment horizontal="left" vertical="center"/>
    </xf>
    <xf numFmtId="0" fontId="31" fillId="28" borderId="22" xfId="0" applyFont="1" applyFill="1" applyBorder="1" applyAlignment="1">
      <alignment horizontal="left" vertical="center"/>
    </xf>
    <xf numFmtId="0" fontId="37" fillId="0" borderId="22" xfId="0" applyFont="1" applyBorder="1" applyAlignment="1">
      <alignment horizontal="left" vertical="center" wrapText="1"/>
    </xf>
    <xf numFmtId="0" fontId="37" fillId="0" borderId="24" xfId="0" applyFont="1" applyBorder="1" applyAlignment="1">
      <alignment horizontal="left" vertical="center"/>
    </xf>
    <xf numFmtId="0" fontId="0" fillId="2" borderId="22" xfId="0" applyFill="1" applyBorder="1" applyAlignment="1">
      <alignment horizontal="left" vertical="center"/>
    </xf>
    <xf numFmtId="44" fontId="2" fillId="2" borderId="1" xfId="113" applyFont="1" applyFill="1" applyBorder="1" applyAlignment="1">
      <alignment horizontal="center" vertical="center" wrapText="1"/>
    </xf>
    <xf numFmtId="0" fontId="28" fillId="2" borderId="1" xfId="0" applyFont="1" applyFill="1" applyBorder="1" applyAlignment="1">
      <alignment vertical="center"/>
    </xf>
    <xf numFmtId="44" fontId="0" fillId="25" borderId="1" xfId="113" applyFont="1" applyFill="1" applyBorder="1" applyAlignment="1">
      <alignment horizontal="center" vertical="center"/>
    </xf>
    <xf numFmtId="0" fontId="0" fillId="2" borderId="1" xfId="0" applyFill="1" applyBorder="1" applyAlignment="1">
      <alignment vertical="center" wrapText="1"/>
    </xf>
    <xf numFmtId="0" fontId="0" fillId="2" borderId="1" xfId="0" applyFill="1" applyBorder="1" applyAlignment="1">
      <alignment vertical="center"/>
    </xf>
    <xf numFmtId="0" fontId="39" fillId="2" borderId="1" xfId="0" applyFont="1" applyFill="1" applyBorder="1" applyAlignment="1">
      <alignment vertical="center"/>
    </xf>
    <xf numFmtId="0" fontId="28" fillId="2" borderId="13" xfId="0" applyFont="1" applyFill="1" applyBorder="1" applyAlignment="1">
      <alignment horizontal="left" vertical="center" wrapText="1"/>
    </xf>
    <xf numFmtId="168" fontId="0" fillId="25" borderId="1" xfId="113" applyNumberFormat="1" applyFont="1" applyFill="1" applyBorder="1" applyAlignment="1">
      <alignment vertical="center"/>
    </xf>
    <xf numFmtId="0" fontId="35" fillId="27" borderId="22" xfId="0" applyFont="1" applyFill="1" applyBorder="1" applyAlignment="1">
      <alignment horizontal="left" vertical="center"/>
    </xf>
    <xf numFmtId="0" fontId="34" fillId="2" borderId="14" xfId="0" applyFont="1" applyFill="1" applyBorder="1" applyAlignment="1" applyProtection="1">
      <alignment horizontal="left" vertical="center"/>
      <protection hidden="1"/>
    </xf>
    <xf numFmtId="0" fontId="30" fillId="2" borderId="0" xfId="0" applyFont="1" applyFill="1" applyAlignment="1">
      <alignment vertical="center"/>
    </xf>
    <xf numFmtId="0" fontId="36" fillId="2" borderId="22" xfId="0" applyFont="1" applyFill="1" applyBorder="1" applyAlignment="1">
      <alignment horizontal="left" vertical="center" wrapText="1"/>
    </xf>
    <xf numFmtId="0" fontId="28" fillId="25" borderId="1" xfId="0" applyFont="1" applyFill="1" applyBorder="1" applyAlignment="1">
      <alignment horizontal="center" vertical="center"/>
    </xf>
    <xf numFmtId="44" fontId="28" fillId="25" borderId="1" xfId="113" applyFont="1" applyFill="1" applyBorder="1" applyAlignment="1">
      <alignment horizontal="right" vertical="center"/>
    </xf>
    <xf numFmtId="0" fontId="28" fillId="25" borderId="1" xfId="0" applyFont="1" applyFill="1" applyBorder="1" applyAlignment="1">
      <alignment horizontal="center" vertical="center" wrapText="1"/>
    </xf>
    <xf numFmtId="49" fontId="28" fillId="25" borderId="1" xfId="113" applyNumberFormat="1" applyFont="1" applyFill="1" applyBorder="1" applyAlignment="1">
      <alignment horizontal="center" vertical="center"/>
    </xf>
    <xf numFmtId="44" fontId="0" fillId="25" borderId="13" xfId="113" applyFont="1" applyFill="1" applyBorder="1" applyAlignment="1">
      <alignment vertical="center"/>
    </xf>
    <xf numFmtId="0" fontId="0" fillId="25" borderId="13" xfId="0" applyFill="1" applyBorder="1" applyAlignment="1">
      <alignment horizontal="center" vertical="center" wrapText="1"/>
    </xf>
    <xf numFmtId="0" fontId="28" fillId="30" borderId="1" xfId="0" applyFont="1" applyFill="1" applyBorder="1" applyAlignment="1">
      <alignment vertical="center"/>
    </xf>
    <xf numFmtId="0" fontId="0" fillId="30" borderId="1" xfId="0" applyFill="1" applyBorder="1" applyAlignment="1">
      <alignment horizontal="center" vertical="center" wrapText="1"/>
    </xf>
    <xf numFmtId="44" fontId="0" fillId="30" borderId="1" xfId="113" applyFont="1" applyFill="1" applyBorder="1" applyAlignment="1">
      <alignment vertical="center"/>
    </xf>
    <xf numFmtId="0" fontId="28" fillId="25" borderId="1" xfId="0" applyFont="1" applyFill="1" applyBorder="1" applyAlignment="1">
      <alignment vertical="center" wrapText="1"/>
    </xf>
    <xf numFmtId="0" fontId="0" fillId="25" borderId="14" xfId="0" applyFill="1" applyBorder="1" applyAlignment="1">
      <alignment horizontal="center" vertical="center"/>
    </xf>
    <xf numFmtId="0" fontId="0" fillId="25" borderId="14" xfId="0" applyFill="1" applyBorder="1" applyAlignment="1">
      <alignment horizontal="center" vertical="center" wrapText="1"/>
    </xf>
    <xf numFmtId="0" fontId="39" fillId="25" borderId="1" xfId="0" applyFont="1" applyFill="1" applyBorder="1" applyAlignment="1">
      <alignment horizontal="center" vertical="center" wrapText="1"/>
    </xf>
    <xf numFmtId="0" fontId="36" fillId="25" borderId="23" xfId="0" applyFont="1" applyFill="1" applyBorder="1" applyAlignment="1">
      <alignment horizontal="center" vertical="center"/>
    </xf>
    <xf numFmtId="44" fontId="36" fillId="25" borderId="22" xfId="113" applyFont="1" applyFill="1" applyBorder="1" applyAlignment="1">
      <alignment horizontal="left" vertical="center"/>
    </xf>
    <xf numFmtId="44" fontId="0" fillId="25" borderId="22" xfId="113" applyFont="1" applyFill="1" applyBorder="1" applyAlignment="1">
      <alignment horizontal="left" vertical="center"/>
    </xf>
    <xf numFmtId="0" fontId="37" fillId="25" borderId="23" xfId="0" applyFont="1" applyFill="1" applyBorder="1" applyAlignment="1">
      <alignment horizontal="center" vertical="center"/>
    </xf>
    <xf numFmtId="0" fontId="0" fillId="25" borderId="22" xfId="0" applyFill="1" applyBorder="1" applyAlignment="1">
      <alignment horizontal="center" vertical="center"/>
    </xf>
    <xf numFmtId="0" fontId="0" fillId="25" borderId="23" xfId="0" applyFill="1" applyBorder="1" applyAlignment="1">
      <alignment horizontal="center" vertical="center"/>
    </xf>
    <xf numFmtId="44" fontId="0" fillId="0" borderId="0" xfId="113" applyFont="1" applyAlignment="1">
      <alignment horizontal="center" vertical="center"/>
    </xf>
    <xf numFmtId="44" fontId="2" fillId="0" borderId="1" xfId="113" applyFont="1" applyBorder="1" applyAlignment="1">
      <alignment horizontal="center" vertical="center" wrapText="1"/>
    </xf>
    <xf numFmtId="0" fontId="0" fillId="25" borderId="1" xfId="0" applyFill="1" applyBorder="1" applyAlignment="1">
      <alignment vertical="center"/>
    </xf>
    <xf numFmtId="0" fontId="0" fillId="31" borderId="1" xfId="0" applyFill="1" applyBorder="1"/>
    <xf numFmtId="44" fontId="0" fillId="27" borderId="14" xfId="113" applyFont="1" applyFill="1" applyBorder="1"/>
    <xf numFmtId="0" fontId="40" fillId="0" borderId="0" xfId="0" applyFont="1"/>
    <xf numFmtId="44" fontId="28" fillId="25" borderId="1" xfId="113" applyFont="1" applyFill="1" applyBorder="1"/>
    <xf numFmtId="169" fontId="0" fillId="25" borderId="1" xfId="113" applyNumberFormat="1" applyFont="1" applyFill="1" applyBorder="1"/>
    <xf numFmtId="44" fontId="0" fillId="0" borderId="13" xfId="113" applyFont="1" applyBorder="1"/>
    <xf numFmtId="44" fontId="2" fillId="0" borderId="0" xfId="113" applyFont="1"/>
    <xf numFmtId="0" fontId="5" fillId="0" borderId="14" xfId="4" applyFont="1" applyBorder="1" applyAlignment="1">
      <alignment horizontal="center" wrapText="1"/>
    </xf>
    <xf numFmtId="0" fontId="5" fillId="0" borderId="12" xfId="4" applyFont="1" applyBorder="1" applyAlignment="1">
      <alignment horizontal="center" wrapText="1"/>
    </xf>
    <xf numFmtId="44" fontId="0" fillId="27" borderId="18" xfId="113" applyFont="1" applyFill="1" applyBorder="1"/>
    <xf numFmtId="0" fontId="0" fillId="0" borderId="0" xfId="0" applyAlignment="1">
      <alignment horizontal="left" vertical="center"/>
    </xf>
    <xf numFmtId="0" fontId="0" fillId="2" borderId="0" xfId="0" applyFill="1" applyAlignment="1">
      <alignment horizontal="center" vertical="center"/>
    </xf>
    <xf numFmtId="0" fontId="25" fillId="25" borderId="0" xfId="0" applyFont="1" applyFill="1" applyAlignment="1">
      <alignment horizontal="left" vertical="center"/>
    </xf>
    <xf numFmtId="0" fontId="25" fillId="0" borderId="0" xfId="0" applyFont="1" applyAlignment="1">
      <alignment horizontal="left" vertical="center"/>
    </xf>
    <xf numFmtId="0" fontId="2" fillId="0" borderId="1" xfId="0" applyFont="1" applyBorder="1" applyAlignment="1">
      <alignment horizontal="left" vertical="center"/>
    </xf>
    <xf numFmtId="0" fontId="30" fillId="26" borderId="13" xfId="0" applyFont="1" applyFill="1" applyBorder="1" applyAlignment="1">
      <alignment horizontal="left" vertical="center"/>
    </xf>
    <xf numFmtId="0" fontId="0" fillId="27" borderId="1" xfId="0" applyFill="1" applyBorder="1" applyAlignment="1">
      <alignment horizontal="left" vertical="center"/>
    </xf>
    <xf numFmtId="0" fontId="41" fillId="25" borderId="1" xfId="0" applyFont="1" applyFill="1" applyBorder="1" applyAlignment="1">
      <alignment horizontal="left" vertical="center" wrapText="1"/>
    </xf>
    <xf numFmtId="170" fontId="0" fillId="25" borderId="1" xfId="0" applyNumberFormat="1" applyFill="1" applyBorder="1" applyAlignment="1">
      <alignment vertical="center"/>
    </xf>
    <xf numFmtId="0" fontId="0" fillId="25" borderId="1" xfId="0" applyFill="1" applyBorder="1" applyAlignment="1">
      <alignment horizontal="left" vertical="center" wrapText="1"/>
    </xf>
    <xf numFmtId="170" fontId="0" fillId="25" borderId="1" xfId="113" applyNumberFormat="1" applyFont="1" applyFill="1" applyBorder="1" applyAlignment="1">
      <alignment vertical="center"/>
    </xf>
    <xf numFmtId="0" fontId="0" fillId="27" borderId="0" xfId="0" applyFill="1" applyAlignment="1">
      <alignment horizontal="left" vertical="center"/>
    </xf>
    <xf numFmtId="0" fontId="0" fillId="27" borderId="0" xfId="0" applyFill="1" applyAlignment="1">
      <alignment vertical="center"/>
    </xf>
    <xf numFmtId="44" fontId="0" fillId="27" borderId="0" xfId="113" applyFont="1" applyFill="1" applyAlignment="1">
      <alignment vertical="center"/>
    </xf>
    <xf numFmtId="0" fontId="0" fillId="27" borderId="0" xfId="0" applyFill="1" applyAlignment="1">
      <alignment horizontal="center" vertical="center"/>
    </xf>
    <xf numFmtId="0" fontId="0" fillId="2" borderId="1" xfId="0" applyFill="1" applyBorder="1" applyAlignment="1">
      <alignment horizontal="left" vertical="center" wrapText="1"/>
    </xf>
    <xf numFmtId="0" fontId="28" fillId="0" borderId="20" xfId="0" applyFont="1" applyBorder="1" applyAlignment="1">
      <alignment vertical="center"/>
    </xf>
    <xf numFmtId="0" fontId="24" fillId="26" borderId="1" xfId="0" applyFont="1" applyFill="1" applyBorder="1" applyAlignment="1">
      <alignment vertical="center"/>
    </xf>
    <xf numFmtId="0" fontId="28" fillId="27" borderId="13" xfId="0" applyFont="1" applyFill="1" applyBorder="1" applyAlignment="1">
      <alignment horizontal="left" vertical="center"/>
    </xf>
    <xf numFmtId="0" fontId="28" fillId="27" borderId="13" xfId="0" applyFont="1" applyFill="1" applyBorder="1" applyAlignment="1">
      <alignment vertical="center"/>
    </xf>
    <xf numFmtId="44" fontId="28" fillId="27" borderId="13" xfId="113" applyFont="1" applyFill="1" applyBorder="1" applyAlignment="1">
      <alignment vertical="center"/>
    </xf>
    <xf numFmtId="0" fontId="28" fillId="27" borderId="13" xfId="0" applyFont="1" applyFill="1" applyBorder="1" applyAlignment="1">
      <alignment horizontal="center" vertical="center"/>
    </xf>
    <xf numFmtId="0" fontId="42" fillId="2" borderId="1" xfId="0" applyFont="1" applyFill="1" applyBorder="1" applyAlignment="1">
      <alignment vertical="center" wrapText="1"/>
    </xf>
    <xf numFmtId="170" fontId="7" fillId="25" borderId="13" xfId="115" applyNumberFormat="1" applyFill="1" applyBorder="1" applyAlignment="1">
      <alignment horizontal="left" vertical="center" wrapText="1"/>
    </xf>
    <xf numFmtId="170" fontId="7" fillId="25" borderId="13" xfId="115" applyNumberFormat="1" applyFill="1" applyBorder="1" applyAlignment="1">
      <alignment horizontal="right" vertical="center"/>
    </xf>
    <xf numFmtId="44" fontId="0" fillId="25" borderId="1" xfId="113" applyFont="1" applyFill="1" applyBorder="1" applyAlignment="1">
      <alignment horizontal="right" vertical="center"/>
    </xf>
    <xf numFmtId="0" fontId="7" fillId="25" borderId="26" xfId="115" applyFill="1" applyBorder="1" applyAlignment="1">
      <alignment horizontal="center" vertical="center" wrapText="1"/>
    </xf>
    <xf numFmtId="170" fontId="7" fillId="25" borderId="1" xfId="115" applyNumberFormat="1" applyFill="1" applyBorder="1" applyAlignment="1">
      <alignment horizontal="left" vertical="center" wrapText="1"/>
    </xf>
    <xf numFmtId="170" fontId="7" fillId="25" borderId="1" xfId="115" applyNumberFormat="1" applyFill="1" applyBorder="1" applyAlignment="1">
      <alignment horizontal="right" vertical="center"/>
    </xf>
    <xf numFmtId="0" fontId="7" fillId="25" borderId="27" xfId="115" applyFill="1" applyBorder="1" applyAlignment="1">
      <alignment horizontal="center" vertical="center" wrapText="1"/>
    </xf>
    <xf numFmtId="0" fontId="22" fillId="2" borderId="1" xfId="115" applyFont="1" applyFill="1" applyBorder="1"/>
    <xf numFmtId="170" fontId="7" fillId="25" borderId="1" xfId="115" applyNumberFormat="1" applyFill="1" applyBorder="1" applyAlignment="1">
      <alignment horizontal="left" vertical="center"/>
    </xf>
    <xf numFmtId="0" fontId="22" fillId="2" borderId="1" xfId="115" applyFont="1" applyFill="1" applyBorder="1" applyAlignment="1">
      <alignment wrapText="1"/>
    </xf>
    <xf numFmtId="0" fontId="7" fillId="2" borderId="1" xfId="115" applyFill="1" applyBorder="1" applyAlignment="1">
      <alignment wrapText="1"/>
    </xf>
    <xf numFmtId="170" fontId="7" fillId="25" borderId="20" xfId="115" applyNumberFormat="1" applyFill="1" applyBorder="1" applyAlignment="1">
      <alignment horizontal="left" vertical="center"/>
    </xf>
    <xf numFmtId="170" fontId="7" fillId="25" borderId="20" xfId="115" applyNumberFormat="1" applyFill="1" applyBorder="1" applyAlignment="1">
      <alignment horizontal="right" vertical="center"/>
    </xf>
    <xf numFmtId="0" fontId="7" fillId="25" borderId="28" xfId="115" applyFill="1" applyBorder="1" applyAlignment="1">
      <alignment horizontal="center" vertical="center" wrapText="1"/>
    </xf>
    <xf numFmtId="0" fontId="7" fillId="2" borderId="1" xfId="115" applyFill="1" applyBorder="1"/>
    <xf numFmtId="0" fontId="31" fillId="27" borderId="0" xfId="0" applyFont="1" applyFill="1" applyAlignment="1">
      <alignment vertical="center"/>
    </xf>
    <xf numFmtId="0" fontId="0" fillId="25" borderId="1" xfId="0" applyFill="1" applyBorder="1" applyAlignment="1">
      <alignment horizontal="left" vertical="center"/>
    </xf>
    <xf numFmtId="0" fontId="43" fillId="2" borderId="1" xfId="0" applyFont="1" applyFill="1" applyBorder="1" applyAlignment="1">
      <alignment horizontal="left" vertical="center" wrapText="1"/>
    </xf>
    <xf numFmtId="0" fontId="7" fillId="25" borderId="26" xfId="115" applyFill="1" applyBorder="1" applyAlignment="1">
      <alignment horizontal="center" vertical="center"/>
    </xf>
    <xf numFmtId="0" fontId="7" fillId="25" borderId="27" xfId="115" applyFill="1" applyBorder="1" applyAlignment="1">
      <alignment horizontal="center" vertical="center"/>
    </xf>
    <xf numFmtId="0" fontId="7" fillId="25" borderId="29" xfId="115" applyFill="1" applyBorder="1" applyAlignment="1">
      <alignment horizontal="center" vertical="center"/>
    </xf>
    <xf numFmtId="0" fontId="28" fillId="25" borderId="1" xfId="0" applyFont="1" applyFill="1" applyBorder="1" applyAlignment="1">
      <alignment horizontal="left"/>
    </xf>
    <xf numFmtId="169" fontId="0" fillId="25" borderId="1" xfId="113" applyNumberFormat="1" applyFont="1" applyFill="1" applyBorder="1" applyAlignment="1">
      <alignment vertical="center"/>
    </xf>
    <xf numFmtId="0" fontId="0" fillId="25" borderId="1" xfId="0" applyFill="1" applyBorder="1" applyAlignment="1">
      <alignment horizontal="left"/>
    </xf>
    <xf numFmtId="0" fontId="2" fillId="2" borderId="0" xfId="0" applyFont="1" applyFill="1" applyAlignment="1">
      <alignment vertical="center"/>
    </xf>
    <xf numFmtId="0" fontId="0" fillId="25" borderId="1" xfId="0" applyFill="1" applyBorder="1" applyAlignment="1">
      <alignment horizontal="right" vertical="center"/>
    </xf>
    <xf numFmtId="0" fontId="0" fillId="25" borderId="14" xfId="0" applyFill="1" applyBorder="1" applyAlignment="1">
      <alignment horizontal="left"/>
    </xf>
    <xf numFmtId="0" fontId="7" fillId="2" borderId="30" xfId="115" applyFill="1" applyBorder="1" applyAlignment="1">
      <alignment horizontal="left" vertical="center" wrapText="1"/>
    </xf>
    <xf numFmtId="170" fontId="0" fillId="25" borderId="1" xfId="113" applyNumberFormat="1" applyFont="1" applyFill="1" applyBorder="1" applyAlignment="1">
      <alignment horizontal="right" vertical="center"/>
    </xf>
    <xf numFmtId="0" fontId="30" fillId="25" borderId="1" xfId="0" applyFont="1" applyFill="1" applyBorder="1" applyAlignment="1">
      <alignment horizontal="center" vertical="center"/>
    </xf>
    <xf numFmtId="0" fontId="41" fillId="2" borderId="14" xfId="0" applyFont="1" applyFill="1" applyBorder="1" applyAlignment="1" applyProtection="1">
      <alignment horizontal="center" vertical="center"/>
      <protection hidden="1"/>
    </xf>
    <xf numFmtId="0" fontId="32" fillId="26" borderId="13" xfId="0" applyFont="1" applyFill="1" applyBorder="1" applyAlignment="1">
      <alignment horizontal="left" vertical="center"/>
    </xf>
    <xf numFmtId="0" fontId="32" fillId="26" borderId="13" xfId="0" applyFont="1" applyFill="1" applyBorder="1" applyAlignment="1">
      <alignment vertical="center"/>
    </xf>
    <xf numFmtId="169" fontId="0" fillId="25" borderId="1" xfId="113" applyNumberFormat="1" applyFont="1" applyFill="1" applyBorder="1" applyAlignment="1">
      <alignment horizontal="center" vertical="center"/>
    </xf>
    <xf numFmtId="0" fontId="45" fillId="0" borderId="1" xfId="0" applyFont="1" applyBorder="1" applyAlignment="1">
      <alignment horizontal="center" vertical="center" wrapText="1"/>
    </xf>
    <xf numFmtId="0" fontId="46" fillId="2" borderId="1" xfId="115" applyFont="1" applyFill="1" applyBorder="1" applyAlignment="1">
      <alignment horizontal="center" vertical="center" wrapText="1"/>
    </xf>
    <xf numFmtId="0" fontId="46" fillId="0" borderId="1" xfId="115" applyFont="1" applyBorder="1" applyAlignment="1">
      <alignment horizontal="center" vertical="center" wrapText="1"/>
    </xf>
    <xf numFmtId="0" fontId="37" fillId="2" borderId="1" xfId="115" applyFont="1" applyFill="1" applyBorder="1" applyAlignment="1">
      <alignment horizontal="center" vertical="center" wrapText="1"/>
    </xf>
    <xf numFmtId="0" fontId="37" fillId="2" borderId="1" xfId="115" applyFont="1" applyFill="1" applyBorder="1" applyAlignment="1">
      <alignment horizontal="center" wrapText="1"/>
    </xf>
    <xf numFmtId="0" fontId="44" fillId="2" borderId="1" xfId="115" applyFont="1" applyFill="1" applyBorder="1" applyAlignment="1">
      <alignment horizontal="center" wrapText="1"/>
    </xf>
    <xf numFmtId="0" fontId="22" fillId="2" borderId="1" xfId="115" applyFont="1" applyFill="1" applyBorder="1" applyAlignment="1">
      <alignment horizontal="center" wrapText="1"/>
    </xf>
    <xf numFmtId="0" fontId="0" fillId="27" borderId="17" xfId="0" applyFill="1" applyBorder="1" applyAlignment="1">
      <alignment horizontal="left" vertical="center"/>
    </xf>
    <xf numFmtId="0" fontId="0" fillId="0" borderId="1" xfId="0" applyBorder="1" applyAlignment="1">
      <alignment horizontal="left" vertical="center"/>
    </xf>
    <xf numFmtId="0" fontId="30" fillId="27" borderId="13" xfId="0" applyFont="1" applyFill="1" applyBorder="1" applyAlignment="1">
      <alignment horizontal="left" vertical="center"/>
    </xf>
    <xf numFmtId="0" fontId="30" fillId="27" borderId="13" xfId="0" applyFont="1" applyFill="1" applyBorder="1" applyAlignment="1">
      <alignment vertical="center"/>
    </xf>
    <xf numFmtId="44" fontId="30" fillId="27" borderId="13" xfId="113" applyFont="1" applyFill="1" applyBorder="1" applyAlignment="1">
      <alignment vertical="center"/>
    </xf>
    <xf numFmtId="0" fontId="30" fillId="27" borderId="13" xfId="0" applyFont="1" applyFill="1"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2" fillId="0" borderId="14" xfId="0" applyFont="1" applyBorder="1" applyAlignment="1">
      <alignment horizontal="center" vertical="center"/>
    </xf>
    <xf numFmtId="0" fontId="30" fillId="26" borderId="31" xfId="0" applyFont="1" applyFill="1" applyBorder="1" applyAlignment="1">
      <alignment horizontal="center" vertical="center"/>
    </xf>
    <xf numFmtId="0" fontId="0" fillId="27" borderId="14" xfId="0" applyFill="1" applyBorder="1" applyAlignment="1">
      <alignment horizontal="center" vertical="center"/>
    </xf>
    <xf numFmtId="44" fontId="0" fillId="27" borderId="14" xfId="113" applyFont="1" applyFill="1" applyBorder="1" applyAlignment="1">
      <alignment vertical="center"/>
    </xf>
    <xf numFmtId="0" fontId="0" fillId="0" borderId="14" xfId="0" applyBorder="1" applyAlignment="1">
      <alignment horizontal="center" vertical="center"/>
    </xf>
    <xf numFmtId="0" fontId="28" fillId="25" borderId="14" xfId="0" applyFont="1" applyFill="1" applyBorder="1" applyAlignment="1">
      <alignment horizontal="center" vertical="center" wrapText="1"/>
    </xf>
    <xf numFmtId="0" fontId="0" fillId="25" borderId="31" xfId="0" applyFill="1" applyBorder="1" applyAlignment="1">
      <alignment horizontal="center" vertical="center" wrapText="1"/>
    </xf>
    <xf numFmtId="0" fontId="0" fillId="30" borderId="14" xfId="0" applyFill="1" applyBorder="1" applyAlignment="1">
      <alignment horizontal="center" vertical="center" wrapText="1"/>
    </xf>
    <xf numFmtId="0" fontId="0" fillId="0" borderId="31" xfId="0" applyBorder="1" applyAlignment="1">
      <alignment horizontal="center" vertical="center"/>
    </xf>
    <xf numFmtId="0" fontId="0" fillId="25" borderId="14" xfId="0" applyFill="1" applyBorder="1" applyAlignment="1">
      <alignment vertical="center" wrapText="1"/>
    </xf>
    <xf numFmtId="0" fontId="30" fillId="26" borderId="31" xfId="0" applyFont="1" applyFill="1" applyBorder="1" applyAlignment="1">
      <alignment horizontal="center" vertical="center" wrapText="1"/>
    </xf>
    <xf numFmtId="0" fontId="0" fillId="25" borderId="32" xfId="0" applyFill="1" applyBorder="1" applyAlignment="1">
      <alignment horizontal="left" vertical="center" wrapText="1"/>
    </xf>
    <xf numFmtId="0" fontId="32" fillId="26" borderId="31" xfId="0" applyFont="1" applyFill="1" applyBorder="1" applyAlignment="1">
      <alignment horizontal="center" vertical="center"/>
    </xf>
    <xf numFmtId="0" fontId="28" fillId="0" borderId="1" xfId="0" applyFont="1" applyBorder="1" applyAlignment="1">
      <alignment horizontal="left" vertical="center"/>
    </xf>
    <xf numFmtId="0" fontId="5" fillId="0" borderId="14" xfId="4" applyFont="1" applyBorder="1" applyAlignment="1">
      <alignment horizontal="center" vertical="center" wrapText="1"/>
    </xf>
    <xf numFmtId="0" fontId="5" fillId="0" borderId="12" xfId="4" applyFont="1" applyBorder="1" applyAlignment="1">
      <alignment horizontal="center" vertical="center" wrapText="1"/>
    </xf>
    <xf numFmtId="0" fontId="5" fillId="0" borderId="15" xfId="4" applyFont="1" applyBorder="1" applyAlignment="1">
      <alignment horizontal="center" vertical="center" wrapText="1"/>
    </xf>
    <xf numFmtId="0" fontId="34" fillId="2" borderId="20" xfId="0" applyFont="1" applyFill="1" applyBorder="1" applyAlignment="1" applyProtection="1">
      <alignment horizontal="left" vertical="center"/>
      <protection hidden="1"/>
    </xf>
    <xf numFmtId="0" fontId="34" fillId="2" borderId="21" xfId="0" applyFont="1" applyFill="1" applyBorder="1" applyAlignment="1" applyProtection="1">
      <alignment horizontal="left" vertical="center"/>
      <protection hidden="1"/>
    </xf>
    <xf numFmtId="0" fontId="34" fillId="2" borderId="13" xfId="0" applyFont="1" applyFill="1" applyBorder="1" applyAlignment="1" applyProtection="1">
      <alignment horizontal="left" vertical="center"/>
      <protection hidden="1"/>
    </xf>
    <xf numFmtId="0" fontId="28" fillId="0" borderId="20" xfId="0" applyFont="1" applyBorder="1" applyAlignment="1">
      <alignment horizontal="left" vertical="center"/>
    </xf>
    <xf numFmtId="0" fontId="28" fillId="0" borderId="21" xfId="0" applyFont="1" applyBorder="1" applyAlignment="1">
      <alignment horizontal="left" vertical="center"/>
    </xf>
    <xf numFmtId="0" fontId="28" fillId="0" borderId="13" xfId="0" applyFont="1" applyBorder="1" applyAlignment="1">
      <alignment horizontal="left" vertical="center"/>
    </xf>
    <xf numFmtId="0" fontId="28" fillId="2" borderId="20" xfId="0" applyFont="1" applyFill="1" applyBorder="1" applyAlignment="1">
      <alignment horizontal="left" vertical="center" wrapText="1"/>
    </xf>
    <xf numFmtId="0" fontId="28" fillId="2" borderId="21" xfId="0" applyFont="1" applyFill="1" applyBorder="1" applyAlignment="1">
      <alignment horizontal="left" vertical="center" wrapText="1"/>
    </xf>
    <xf numFmtId="0" fontId="28" fillId="2" borderId="13" xfId="0" applyFont="1" applyFill="1" applyBorder="1" applyAlignment="1">
      <alignment horizontal="left" vertical="center" wrapText="1"/>
    </xf>
    <xf numFmtId="0" fontId="31" fillId="29" borderId="14" xfId="0" applyFont="1" applyFill="1" applyBorder="1" applyAlignment="1">
      <alignment horizontal="left" vertical="center"/>
    </xf>
    <xf numFmtId="0" fontId="31" fillId="29" borderId="12" xfId="0" applyFont="1" applyFill="1" applyBorder="1" applyAlignment="1">
      <alignment horizontal="left" vertical="center"/>
    </xf>
    <xf numFmtId="0" fontId="41" fillId="2" borderId="20" xfId="0" applyFont="1" applyFill="1" applyBorder="1" applyAlignment="1" applyProtection="1">
      <alignment horizontal="center" vertical="center"/>
      <protection hidden="1"/>
    </xf>
    <xf numFmtId="0" fontId="41" fillId="2" borderId="13" xfId="0" applyFont="1" applyFill="1" applyBorder="1" applyAlignment="1" applyProtection="1">
      <alignment horizontal="center" vertical="center"/>
      <protection hidden="1"/>
    </xf>
    <xf numFmtId="0" fontId="0" fillId="0" borderId="1" xfId="0" applyBorder="1" applyAlignment="1">
      <alignment horizontal="center" vertical="center" wrapText="1"/>
    </xf>
    <xf numFmtId="0" fontId="0" fillId="0" borderId="1" xfId="0" applyBorder="1" applyAlignment="1">
      <alignment horizontal="center" vertical="center"/>
    </xf>
    <xf numFmtId="0" fontId="2" fillId="0" borderId="0" xfId="0" applyFont="1" applyAlignment="1">
      <alignment horizontal="center" vertical="center"/>
    </xf>
    <xf numFmtId="0" fontId="31" fillId="0" borderId="0" xfId="0" applyFont="1" applyAlignment="1">
      <alignment horizontal="left" vertical="center" wrapText="1"/>
    </xf>
    <xf numFmtId="0" fontId="31" fillId="0" borderId="0" xfId="0" applyFont="1" applyAlignment="1">
      <alignment horizontal="left" vertical="center"/>
    </xf>
    <xf numFmtId="0" fontId="31" fillId="0" borderId="25" xfId="0" applyFont="1" applyBorder="1" applyAlignment="1">
      <alignment horizontal="left" vertical="center"/>
    </xf>
    <xf numFmtId="0" fontId="31" fillId="0" borderId="0" xfId="0" applyFont="1" applyAlignment="1">
      <alignment horizontal="center" vertical="center"/>
    </xf>
    <xf numFmtId="0" fontId="31" fillId="0" borderId="25" xfId="0" applyFont="1" applyBorder="1" applyAlignment="1">
      <alignment horizontal="center" vertical="center"/>
    </xf>
    <xf numFmtId="0" fontId="41" fillId="2" borderId="21" xfId="0" applyFont="1" applyFill="1" applyBorder="1" applyAlignment="1" applyProtection="1">
      <alignment horizontal="center" vertical="center"/>
      <protection hidden="1"/>
    </xf>
    <xf numFmtId="0" fontId="28" fillId="0" borderId="0" xfId="0" applyFont="1" applyAlignment="1">
      <alignment horizontal="center" vertical="center"/>
    </xf>
    <xf numFmtId="0" fontId="28" fillId="0" borderId="25" xfId="0" applyFont="1" applyBorder="1" applyAlignment="1">
      <alignment horizontal="center" vertical="center"/>
    </xf>
    <xf numFmtId="0" fontId="0" fillId="0" borderId="0" xfId="0" applyAlignment="1">
      <alignment wrapText="1"/>
    </xf>
    <xf numFmtId="0" fontId="2" fillId="0" borderId="0" xfId="0" applyFont="1" applyAlignment="1">
      <alignment wrapText="1"/>
    </xf>
    <xf numFmtId="0" fontId="0" fillId="0" borderId="0" xfId="0" applyAlignment="1">
      <alignment vertical="center" wrapText="1"/>
    </xf>
    <xf numFmtId="0" fontId="2" fillId="0" borderId="1" xfId="0" applyFont="1" applyBorder="1" applyAlignment="1">
      <alignment horizontal="center" vertical="center" wrapText="1"/>
    </xf>
    <xf numFmtId="0" fontId="30" fillId="26" borderId="13" xfId="0" applyFont="1" applyFill="1" applyBorder="1" applyAlignment="1">
      <alignment wrapText="1"/>
    </xf>
    <xf numFmtId="0" fontId="0" fillId="27" borderId="1" xfId="0" applyFill="1" applyBorder="1" applyAlignment="1">
      <alignment wrapText="1"/>
    </xf>
    <xf numFmtId="0" fontId="0" fillId="25" borderId="1" xfId="0" applyFill="1" applyBorder="1" applyAlignment="1">
      <alignment wrapText="1"/>
    </xf>
    <xf numFmtId="0" fontId="0" fillId="25" borderId="1" xfId="0" applyFill="1" applyBorder="1" applyAlignment="1">
      <alignment vertical="center" wrapText="1"/>
    </xf>
    <xf numFmtId="0" fontId="0" fillId="27" borderId="20" xfId="0" applyFill="1" applyBorder="1" applyAlignment="1">
      <alignment wrapText="1"/>
    </xf>
    <xf numFmtId="0" fontId="0" fillId="0" borderId="1" xfId="0" applyBorder="1" applyAlignment="1">
      <alignment wrapText="1"/>
    </xf>
    <xf numFmtId="0" fontId="32" fillId="26" borderId="13" xfId="0" applyFont="1" applyFill="1" applyBorder="1" applyAlignment="1">
      <alignment wrapText="1"/>
    </xf>
  </cellXfs>
  <cellStyles count="116">
    <cellStyle name="20 % - Accent1 2" xfId="5" xr:uid="{FC8DFBC9-BE21-4F97-9C78-7206A19F6AF7}"/>
    <cellStyle name="20 % - Accent2 2" xfId="6" xr:uid="{DC0E8D44-773C-437D-AEE7-F9DE5CD6BDB5}"/>
    <cellStyle name="20 % - Accent3 2" xfId="7" xr:uid="{94FC83B7-6849-4CBD-A57F-41E01A7F8E4F}"/>
    <cellStyle name="20 % - Accent4 2" xfId="8" xr:uid="{97BCF48F-3DAB-42BC-9E59-6B8BA18D0FAB}"/>
    <cellStyle name="20 % - Accent5 2" xfId="9" xr:uid="{321D17D9-1DA8-4A27-8763-C72895157871}"/>
    <cellStyle name="20 % - Accent6 2" xfId="10" xr:uid="{A4A8F401-A38D-43D7-ABD8-C9510776542A}"/>
    <cellStyle name="40 % - Accent1 2" xfId="11" xr:uid="{9E911A9D-6E8D-4E30-8D1D-39EB87B6D4F7}"/>
    <cellStyle name="40 % - Accent2 2" xfId="12" xr:uid="{45A1D7C4-850F-4A2B-AB39-94876989E4D6}"/>
    <cellStyle name="40 % - Accent3 2" xfId="13" xr:uid="{8F4D5D5A-E53B-4526-835D-A68DAAB342F4}"/>
    <cellStyle name="40 % - Accent4 2" xfId="14" xr:uid="{5EAD49FE-EA03-44C3-83D0-B7AA2C6EF84E}"/>
    <cellStyle name="40 % - Accent5 2" xfId="15" xr:uid="{A621BC15-EC48-4B28-BA1B-DC4F425C8B1B}"/>
    <cellStyle name="40 % - Accent6 2" xfId="16" xr:uid="{4FFCC5E7-479C-44B3-9E73-AC81F2E73FCE}"/>
    <cellStyle name="60 % - Accent1 2" xfId="17" xr:uid="{A6D3079B-5ED9-44D0-92EB-C5977FEDCCCA}"/>
    <cellStyle name="60 % - Accent2 2" xfId="18" xr:uid="{82A29C7D-BBB5-463B-9132-9505380A4D0C}"/>
    <cellStyle name="60 % - Accent3 2" xfId="19" xr:uid="{DD7E4BC3-0A86-4292-B803-5096009F6849}"/>
    <cellStyle name="60 % - Accent4 2" xfId="20" xr:uid="{F91A3D02-2296-4FB6-8BA4-D484FB09DF46}"/>
    <cellStyle name="60 % - Accent5 2" xfId="21" xr:uid="{592E23F9-1053-48E7-A15C-5F4E063F1C0B}"/>
    <cellStyle name="60 % - Accent6 2" xfId="22" xr:uid="{46B7A16F-A142-454B-9264-6302549C1E8C}"/>
    <cellStyle name="Accent1 2" xfId="23" xr:uid="{D9C1D17D-BC1F-4F4C-B589-3FAC7D11FE79}"/>
    <cellStyle name="Accent2 2" xfId="24" xr:uid="{E2C89D3E-2AE0-4A64-9EEE-8822EDE39E95}"/>
    <cellStyle name="Accent3 2" xfId="25" xr:uid="{823893E1-7FC7-4F62-ABC2-60DD614E73DA}"/>
    <cellStyle name="Accent4 2" xfId="26" xr:uid="{4369DA8A-41EB-46A6-9FEC-30ADA7937256}"/>
    <cellStyle name="Accent5 2" xfId="27" xr:uid="{4536C4FD-F945-4473-916E-E1900D26A5C6}"/>
    <cellStyle name="Accent6 2" xfId="28" xr:uid="{76C0BC08-3A79-4F2E-90E5-4A0D76B2CA5F}"/>
    <cellStyle name="Avertissement 2" xfId="29" xr:uid="{53E7DC36-5945-4786-89B4-5C818067177C}"/>
    <cellStyle name="Calcul 2" xfId="30" xr:uid="{89C819C6-3242-4585-90C1-C298786F1027}"/>
    <cellStyle name="Cellule liée 2" xfId="31" xr:uid="{0AA99D78-A11D-42B6-ABFD-9A70D64A7DC6}"/>
    <cellStyle name="Commentaire 2" xfId="32" xr:uid="{0E8B0D92-6916-4337-BEB2-ED88D2D01E4A}"/>
    <cellStyle name="Entrée 2" xfId="33" xr:uid="{772086A3-8F9E-4D11-AB64-2BF17706F08D}"/>
    <cellStyle name="Euro" xfId="34" xr:uid="{46E272EE-3DD7-429B-B1CB-4C3CF0EFBF89}"/>
    <cellStyle name="Euro 2" xfId="35" xr:uid="{55B4A6CA-E5E1-45A2-B123-6F4C7C7CF13E}"/>
    <cellStyle name="Euro 2 2" xfId="36" xr:uid="{426F93B2-0B37-4658-9D61-C44E6A8E9527}"/>
    <cellStyle name="Euro 2 3" xfId="37" xr:uid="{A4AACCB7-D969-4A49-93EA-5D93A0496856}"/>
    <cellStyle name="Euro 2 4" xfId="38" xr:uid="{9DBC3F87-F053-4673-B332-5DF6DA13DF48}"/>
    <cellStyle name="Euro 3" xfId="39" xr:uid="{82C1B7AB-3497-4A8F-9AB4-B5C5A81EAA97}"/>
    <cellStyle name="Euro 3 2" xfId="40" xr:uid="{9DD8EE52-0122-4E32-82FA-FA078ECA4986}"/>
    <cellStyle name="Euro 4" xfId="41" xr:uid="{08B4036C-F70E-47F1-B88A-7FA1399C579A}"/>
    <cellStyle name="Euro 5" xfId="42" xr:uid="{D7C68294-BE47-4E8A-8239-134F1915BAA0}"/>
    <cellStyle name="Euro 6" xfId="43" xr:uid="{0A366C6E-5D85-4010-9540-0C4B61A47147}"/>
    <cellStyle name="Euro_Analyse existant VOIX-DATA (PA Nantes ST Nazaire)" xfId="44" xr:uid="{A7B50D91-DE99-4BAC-A7F2-3D772262C51B}"/>
    <cellStyle name="Insatisfaisant 2" xfId="45" xr:uid="{11422479-CC85-4D90-B717-21BBC47F8325}"/>
    <cellStyle name="Milliers 2" xfId="46" xr:uid="{E87D1D90-8272-4CAB-8A05-5B431C840872}"/>
    <cellStyle name="Milliers 2 2" xfId="47" xr:uid="{5DF22F2D-3603-4221-8BA4-098FE29E64A5}"/>
    <cellStyle name="Milliers 2 3" xfId="48" xr:uid="{A0F8DAA6-79BC-4304-BC58-17FBF84E7499}"/>
    <cellStyle name="Milliers 3" xfId="49" xr:uid="{1EF398BD-B777-44A2-8368-43536708DB32}"/>
    <cellStyle name="Milliers 3 2" xfId="50" xr:uid="{78405F7E-212E-4574-B7FD-65518D6E7C1F}"/>
    <cellStyle name="Milliers 3 2 2" xfId="51" xr:uid="{BDBD9C4F-0DEA-400B-A3B7-3015B188FF58}"/>
    <cellStyle name="Milliers 3 3" xfId="52" xr:uid="{F412DBAF-027A-41C0-9B5A-F846F96A4292}"/>
    <cellStyle name="Milliers 4" xfId="53" xr:uid="{4224966D-CC48-45BB-93B5-0BFADAB8F26A}"/>
    <cellStyle name="Milliers 5" xfId="54" xr:uid="{DA9C15BE-484B-48FA-B348-E041A5287316}"/>
    <cellStyle name="Milliers 6" xfId="55" xr:uid="{BE5B6C27-281C-4BB3-891C-F81D757163A9}"/>
    <cellStyle name="Milliers 6 2" xfId="56" xr:uid="{A60CEBF3-0B42-4617-9DFA-BE9856C2CF41}"/>
    <cellStyle name="Milliers 7" xfId="57" xr:uid="{4A7194E7-75A0-4F3C-B70C-5A3A01880839}"/>
    <cellStyle name="Milliers 7 2" xfId="58" xr:uid="{CCBBE9C2-D939-45E3-8316-4E4521D3773C}"/>
    <cellStyle name="Monétaire" xfId="113" builtinId="4"/>
    <cellStyle name="Monétaire 2" xfId="59" xr:uid="{E12EF56B-F33D-468E-A71A-8FDA24CD5619}"/>
    <cellStyle name="Monétaire 2 2" xfId="60" xr:uid="{FB2E755A-2C75-4D0A-B4C1-E5A5F94986DB}"/>
    <cellStyle name="Monétaire 2 2 2" xfId="61" xr:uid="{F64DE8F5-95D3-4998-A515-AAC6BEEECF77}"/>
    <cellStyle name="Monétaire 2 3" xfId="62" xr:uid="{4FCC1FB2-6196-4189-B8AF-FA05A138A2B0}"/>
    <cellStyle name="Monétaire 2 3 2" xfId="63" xr:uid="{DD3517F2-A376-4B92-9C84-E0DB574DA4A7}"/>
    <cellStyle name="Monétaire 2 4" xfId="64" xr:uid="{2DC9733C-4B8F-47F5-B12F-BDEA515F237B}"/>
    <cellStyle name="Monétaire 3" xfId="65" xr:uid="{444CC9B1-02AB-4ED7-91A0-442208605D55}"/>
    <cellStyle name="Monétaire 3 2" xfId="66" xr:uid="{0F45E15C-8D30-4043-87F8-C9E21F8C09BA}"/>
    <cellStyle name="Monétaire 4" xfId="67" xr:uid="{7BA08FA0-33CA-4358-8259-AA2636A6BDA0}"/>
    <cellStyle name="Monétaire 5" xfId="68" xr:uid="{E9CBC3DA-5D64-4E58-ABF9-E6B3816A9901}"/>
    <cellStyle name="Monétaire 5 2" xfId="69" xr:uid="{C489628A-0414-434F-9D41-F6E5BCB68A26}"/>
    <cellStyle name="Monétaire 6" xfId="70" xr:uid="{D58C225A-C5FB-44C1-BB85-D86EF0C896A3}"/>
    <cellStyle name="Monétaire 6 2" xfId="71" xr:uid="{D7B668C5-D565-45CA-A2F8-27134E554B3A}"/>
    <cellStyle name="Monétaire 7" xfId="72" xr:uid="{E6B39D05-A499-4CE5-A6FA-B7C8054D4653}"/>
    <cellStyle name="Monétaire 7 2" xfId="73" xr:uid="{5D4BE468-5D65-4B31-AB15-05D194BBCC1A}"/>
    <cellStyle name="Monétaire 7 2 2" xfId="74" xr:uid="{D2F4403B-AE27-4BDB-850A-DA83EC3E7D23}"/>
    <cellStyle name="Monétaire 7 3" xfId="75" xr:uid="{59B534F8-BF95-4206-9C42-8B90DBF1CBE6}"/>
    <cellStyle name="Monétaire 8" xfId="76" xr:uid="{EEA9BDBA-7B71-4319-AF0A-D8E992D1E1F2}"/>
    <cellStyle name="Neutre 2" xfId="77" xr:uid="{E44E4240-28FA-4389-ABE9-139B5A22AB3C}"/>
    <cellStyle name="Normal" xfId="0" builtinId="0"/>
    <cellStyle name="Normal 10 2" xfId="114" xr:uid="{99866D40-020A-4735-91B7-52D118C770F7}"/>
    <cellStyle name="Normal 2" xfId="1" xr:uid="{CA8D5017-0FF7-4340-A4DF-755EAF0E91E7}"/>
    <cellStyle name="Normal 2 2" xfId="78" xr:uid="{720A036D-2E20-462B-91DE-F7E4FEC8D100}"/>
    <cellStyle name="Normal 2 2 2" xfId="79" xr:uid="{913937A8-17DC-4AD3-9B83-B918FE3E79E2}"/>
    <cellStyle name="Normal 2 3" xfId="80" xr:uid="{313F33F0-F458-47C8-B0BD-894C60219820}"/>
    <cellStyle name="Normal 2 4" xfId="3" xr:uid="{6CD6B6D6-98A7-42C6-81EC-6B1754942A4E}"/>
    <cellStyle name="Normal 2 4 2" xfId="81" xr:uid="{1061C37A-7B72-4866-A039-CE2945E1B7DD}"/>
    <cellStyle name="Normal 2 5" xfId="82" xr:uid="{02186C46-B703-4AF9-9245-1D8626C56056}"/>
    <cellStyle name="Normal 2 6" xfId="115" xr:uid="{3890362C-81F3-42F5-818C-93E2FEBBF469}"/>
    <cellStyle name="Normal 3" xfId="83" xr:uid="{C62204CD-ACBD-4D77-AC92-33E8B2EE8F0F}"/>
    <cellStyle name="Normal 3 2" xfId="84" xr:uid="{12AD133F-684B-42D6-81AF-E63FFE0D6FAC}"/>
    <cellStyle name="Normal 3 3" xfId="85" xr:uid="{02877C7E-28A6-40A7-8306-60EF51DBE837}"/>
    <cellStyle name="Normal 4" xfId="86" xr:uid="{876C0844-2423-49E8-9268-8D324516A80C}"/>
    <cellStyle name="Normal 4 2" xfId="87" xr:uid="{09BEED59-9D78-4679-B5DC-33BB7D1E2E84}"/>
    <cellStyle name="Normal 4 2 3" xfId="2" xr:uid="{39A365BA-3286-4954-AAE5-345D2251E891}"/>
    <cellStyle name="Normal 5" xfId="88" xr:uid="{32A11B41-7D04-4F6F-8B94-2D90626B2B27}"/>
    <cellStyle name="Normal 5 2" xfId="89" xr:uid="{3165FDE7-039A-4FAD-984E-208C49EAEF3E}"/>
    <cellStyle name="Normal 6" xfId="90" xr:uid="{F6BF6724-8D58-4738-81D9-4F1053865B65}"/>
    <cellStyle name="Normal 7" xfId="91" xr:uid="{218209F7-E756-4947-8D47-3B984DBEA023}"/>
    <cellStyle name="Normal 8" xfId="92" xr:uid="{ADC3D378-93AA-498F-B0FB-FE3D7716A0E9}"/>
    <cellStyle name="Normal 9" xfId="93" xr:uid="{5838DB0D-7713-4B7E-9682-FD7D00645C70}"/>
    <cellStyle name="Normale_Analisi su PRU" xfId="94" xr:uid="{239441FE-CCEC-478A-8BDD-09587A9908BF}"/>
    <cellStyle name="Pourcentage 2" xfId="95" xr:uid="{B01F5606-84D5-4B08-824A-D4EC1E209DF1}"/>
    <cellStyle name="Pourcentage 3" xfId="96" xr:uid="{2C04F2B2-7048-4977-9925-09B0DE3D8F6A}"/>
    <cellStyle name="Pourcentage 3 2" xfId="97" xr:uid="{ABA7D626-8E3D-4862-A700-25F4BA7E3978}"/>
    <cellStyle name="Pourcentage 4" xfId="98" xr:uid="{57D5C791-84F5-4C39-AD38-F34B398475BE}"/>
    <cellStyle name="Pourcentage 4 2" xfId="99" xr:uid="{99D73BD2-B708-43CD-9A09-DA0872C2597C}"/>
    <cellStyle name="Pourcentage 5" xfId="100" xr:uid="{EE2029E9-2534-4CA3-90DC-1D00BE9DAC91}"/>
    <cellStyle name="Pourcentage 5 2" xfId="101" xr:uid="{F80AB26C-F323-4ABF-945D-15A278DA067F}"/>
    <cellStyle name="Pourcentage 6" xfId="112" xr:uid="{4774E075-94D9-48F3-B3D9-CBB0FEBEAD95}"/>
    <cellStyle name="Satisfaisant 2" xfId="102" xr:uid="{67C8F26D-3067-4DC8-9643-EC91224279FD}"/>
    <cellStyle name="Sortie 2" xfId="103" xr:uid="{CAF11937-69B2-44B6-A651-7780F9802DA9}"/>
    <cellStyle name="Style 1" xfId="4" xr:uid="{C23036DC-8608-4137-8AE0-52455A043461}"/>
    <cellStyle name="Texte explicatif 2" xfId="104" xr:uid="{A95178E5-7E7B-4325-808E-F4DA3BD72C3E}"/>
    <cellStyle name="Titre 2" xfId="105" xr:uid="{BF552317-490A-45AF-813E-CEEFB07F9405}"/>
    <cellStyle name="Titre 1 2" xfId="106" xr:uid="{FFE9E73F-267B-4681-99DA-6C70B8C6A8B1}"/>
    <cellStyle name="Titre 2 2" xfId="107" xr:uid="{A19D0DF6-F2F6-41F3-A7BC-B7ABA6BDDB53}"/>
    <cellStyle name="Titre 3 2" xfId="108" xr:uid="{48BFB6D9-2808-44FD-AED3-F903D26753E4}"/>
    <cellStyle name="Titre 4 2" xfId="109" xr:uid="{C46A4CC2-982D-4835-89FF-DDB007BB7C1E}"/>
    <cellStyle name="Total 2" xfId="110" xr:uid="{57EADC7B-17D2-447C-8021-84FC0B684CB8}"/>
    <cellStyle name="Vérification 2" xfId="111" xr:uid="{4AF7615C-CAD5-4104-BFC2-6398DB538657}"/>
  </cellStyles>
  <dxfs count="2">
    <dxf>
      <font>
        <color theme="0" tint="-0.14996795556505021"/>
      </font>
      <fill>
        <patternFill>
          <bgColor theme="0" tint="-0.14996795556505021"/>
        </patternFill>
      </fill>
    </dxf>
    <dxf>
      <fill>
        <patternFill>
          <bgColor theme="8" tint="0.59996337778862885"/>
        </patternFill>
      </fill>
    </dxf>
  </dxfs>
  <tableStyles count="0" defaultTableStyle="TableStyleMedium2" defaultPivotStyle="PivotStyleLight16"/>
  <colors>
    <mruColors>
      <color rgb="FFC2325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1255395</xdr:colOff>
      <xdr:row>0</xdr:row>
      <xdr:rowOff>561975</xdr:rowOff>
    </xdr:to>
    <xdr:pic>
      <xdr:nvPicPr>
        <xdr:cNvPr id="3" name="Image 2" descr="Une image contenant Police, Graphique, logo, symbole&#10;&#10;Description générée automatiquement">
          <a:extLst>
            <a:ext uri="{FF2B5EF4-FFF2-40B4-BE49-F238E27FC236}">
              <a16:creationId xmlns:a16="http://schemas.microsoft.com/office/drawing/2014/main" id="{02F75903-FD5E-469F-8C85-EB11068035B1}"/>
            </a:ext>
          </a:extLst>
        </xdr:cNvPr>
        <xdr:cNvPicPr>
          <a:picLocks noChangeAspect="1"/>
        </xdr:cNvPicPr>
      </xdr:nvPicPr>
      <xdr:blipFill>
        <a:blip xmlns:r="http://schemas.openxmlformats.org/officeDocument/2006/relationships" r:embed="rId1"/>
        <a:stretch>
          <a:fillRect/>
        </a:stretch>
      </xdr:blipFill>
      <xdr:spPr>
        <a:xfrm>
          <a:off x="0" y="0"/>
          <a:ext cx="1255395" cy="561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1255395</xdr:colOff>
      <xdr:row>0</xdr:row>
      <xdr:rowOff>561975</xdr:rowOff>
    </xdr:to>
    <xdr:pic>
      <xdr:nvPicPr>
        <xdr:cNvPr id="2" name="Image 1" descr="Une image contenant Police, Graphique, logo, symbole&#10;&#10;Description générée automatiquement">
          <a:extLst>
            <a:ext uri="{FF2B5EF4-FFF2-40B4-BE49-F238E27FC236}">
              <a16:creationId xmlns:a16="http://schemas.microsoft.com/office/drawing/2014/main" id="{B482453E-8FF0-4C11-9A85-5C33781E5851}"/>
            </a:ext>
          </a:extLst>
        </xdr:cNvPr>
        <xdr:cNvPicPr>
          <a:picLocks noChangeAspect="1"/>
        </xdr:cNvPicPr>
      </xdr:nvPicPr>
      <xdr:blipFill>
        <a:blip xmlns:r="http://schemas.openxmlformats.org/officeDocument/2006/relationships" r:embed="rId1"/>
        <a:stretch>
          <a:fillRect/>
        </a:stretch>
      </xdr:blipFill>
      <xdr:spPr>
        <a:xfrm>
          <a:off x="0" y="0"/>
          <a:ext cx="1255395" cy="561975"/>
        </a:xfrm>
        <a:prstGeom prst="rect">
          <a:avLst/>
        </a:prstGeom>
      </xdr:spPr>
    </xdr:pic>
    <xdr:clientData/>
  </xdr:twoCellAnchor>
  <xdr:twoCellAnchor editAs="oneCell">
    <xdr:from>
      <xdr:col>1</xdr:col>
      <xdr:colOff>83344</xdr:colOff>
      <xdr:row>0</xdr:row>
      <xdr:rowOff>95250</xdr:rowOff>
    </xdr:from>
    <xdr:to>
      <xdr:col>1</xdr:col>
      <xdr:colOff>1484154</xdr:colOff>
      <xdr:row>0</xdr:row>
      <xdr:rowOff>551180</xdr:rowOff>
    </xdr:to>
    <xdr:pic>
      <xdr:nvPicPr>
        <xdr:cNvPr id="3" name="Image 2" descr="Une image contenant texte, Police, Graphique, logo&#10;&#10;Description générée automatiquement">
          <a:extLst>
            <a:ext uri="{FF2B5EF4-FFF2-40B4-BE49-F238E27FC236}">
              <a16:creationId xmlns:a16="http://schemas.microsoft.com/office/drawing/2014/main" id="{F4F75C18-7016-4C2E-9C94-E4A0DC10BB8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50244" y="95250"/>
          <a:ext cx="1400810" cy="45593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1255395</xdr:colOff>
      <xdr:row>0</xdr:row>
      <xdr:rowOff>561975</xdr:rowOff>
    </xdr:to>
    <xdr:pic>
      <xdr:nvPicPr>
        <xdr:cNvPr id="2" name="Image 1" descr="Une image contenant Police, Graphique, logo, symbole&#10;&#10;Description générée automatiquement">
          <a:extLst>
            <a:ext uri="{FF2B5EF4-FFF2-40B4-BE49-F238E27FC236}">
              <a16:creationId xmlns:a16="http://schemas.microsoft.com/office/drawing/2014/main" id="{0327E073-BD82-403D-9608-AC1A34DA513E}"/>
            </a:ext>
          </a:extLst>
        </xdr:cNvPr>
        <xdr:cNvPicPr>
          <a:picLocks noChangeAspect="1"/>
        </xdr:cNvPicPr>
      </xdr:nvPicPr>
      <xdr:blipFill>
        <a:blip xmlns:r="http://schemas.openxmlformats.org/officeDocument/2006/relationships" r:embed="rId1"/>
        <a:stretch>
          <a:fillRect/>
        </a:stretch>
      </xdr:blipFill>
      <xdr:spPr>
        <a:xfrm>
          <a:off x="0" y="0"/>
          <a:ext cx="1255395" cy="5619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1255395</xdr:colOff>
      <xdr:row>0</xdr:row>
      <xdr:rowOff>558165</xdr:rowOff>
    </xdr:to>
    <xdr:pic>
      <xdr:nvPicPr>
        <xdr:cNvPr id="2" name="Image 1" descr="Une image contenant Police, Graphique, logo, symbole&#10;&#10;Description générée automatiquement">
          <a:extLst>
            <a:ext uri="{FF2B5EF4-FFF2-40B4-BE49-F238E27FC236}">
              <a16:creationId xmlns:a16="http://schemas.microsoft.com/office/drawing/2014/main" id="{2A86FE9B-FB9A-450E-A4F1-F56B94E65931}"/>
            </a:ext>
          </a:extLst>
        </xdr:cNvPr>
        <xdr:cNvPicPr>
          <a:picLocks noChangeAspect="1"/>
        </xdr:cNvPicPr>
      </xdr:nvPicPr>
      <xdr:blipFill>
        <a:blip xmlns:r="http://schemas.openxmlformats.org/officeDocument/2006/relationships" r:embed="rId1"/>
        <a:stretch>
          <a:fillRect/>
        </a:stretch>
      </xdr:blipFill>
      <xdr:spPr>
        <a:xfrm>
          <a:off x="0" y="0"/>
          <a:ext cx="1255395" cy="5619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https://globaltelko.sharepoint.com/sites/EquipeprojetCANUT/Shared%20Documents/General/07%20-%20R&#233;ponse%20Finale%20publi&#233;e/Lot%202/01_BPU%20et%20DQE/Catalogues/IPNet_Conditions_Tarifaires_v3.9.2_5Juillet2023-%20March&#233;s%20Publics%20VD%20(12).xlsx?4615BBAB" TargetMode="External"/><Relationship Id="rId1" Type="http://schemas.openxmlformats.org/officeDocument/2006/relationships/externalLinkPath" Target="file:///\\4615BBAB\IPNet_Conditions_Tarifaires_v3.9.2_5Juillet2023-%20March&#233;s%20Publics%20VD%20(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lobaltelko.sharepoint.com/sites/EquipeprojetCANUT/Shared%20Documents/General/05%20-%20Pr&#233;paration%20R&#233;ponse/Lot%202/Catalogues/IPNet_Conditions_Tarifaires_v3.9.2_5Juillet2023-%20March&#233;s%20Publics%20VD%20(1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globaltelko.sharepoint.com/Users/u170167/Downloads/Grille%20tarifaire%20Internet%20Connect%20MP%20(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Principale"/>
      <sheetName val="Catalogue Principal"/>
      <sheetName val="Groupes Tarifaires THD"/>
      <sheetName val="Gestion MP"/>
      <sheetName val="Paramètres"/>
      <sheetName val="Grille"/>
      <sheetName val="PrioTechno"/>
      <sheetName val="COMPAT. PRISE - OPTION"/>
      <sheetName val="MATRICE COMPATIBILITE SECOURS"/>
      <sheetName val="ChangeLog"/>
    </sheetNames>
    <sheetDataSet>
      <sheetData sheetId="0" refreshError="1"/>
      <sheetData sheetId="1" refreshError="1"/>
      <sheetData sheetId="2" refreshError="1"/>
      <sheetData sheetId="3" refreshError="1"/>
      <sheetData sheetId="4">
        <row r="13">
          <cell r="G13">
            <v>36</v>
          </cell>
        </row>
      </sheetData>
      <sheetData sheetId="5"/>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Principale"/>
      <sheetName val="Catalogue Principal"/>
      <sheetName val="Groupes Tarifaires THD"/>
      <sheetName val="Gestion MP"/>
      <sheetName val="Paramètres"/>
      <sheetName val="Grille"/>
      <sheetName val="PrioTechno"/>
      <sheetName val="COMPAT. PRISE - OPTION"/>
      <sheetName val="MATRICE COMPATIBILITE SECOURS"/>
      <sheetName val="ChangeLog"/>
    </sheetNames>
    <sheetDataSet>
      <sheetData sheetId="0" refreshError="1"/>
      <sheetData sheetId="1" refreshError="1"/>
      <sheetData sheetId="2" refreshError="1"/>
      <sheetData sheetId="3" refreshError="1"/>
      <sheetData sheetId="4"/>
      <sheetData sheetId="5"/>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Principale"/>
      <sheetName val="Catalogue Principal"/>
      <sheetName val="AnnexeMonoDSP"/>
      <sheetName val="Groupes Tarifaires THD"/>
      <sheetName val="AnnexeToutesDSP"/>
      <sheetName val="Tarif Téléphonie"/>
      <sheetName val="Remises CT"/>
      <sheetName val="Règles Book Latitude"/>
      <sheetName val="Grille"/>
      <sheetName val="Paramètres"/>
      <sheetName val="RéférentielTHD"/>
      <sheetName val="Zones &amp; Fournisseurs"/>
      <sheetName val="ChangeLog"/>
      <sheetName val="Suivi-MAJ-Outils"/>
      <sheetName val="NOTES OML"/>
      <sheetName val="Configurations"/>
      <sheetName val="Debit-Techno"/>
      <sheetName val="PrioTechno"/>
      <sheetName val="IPv4"/>
      <sheetName val="SIS"/>
      <sheetName val="Compatibilité-Secours"/>
      <sheetName val="Latitudes"/>
      <sheetName val="TransOBI-THD60"/>
      <sheetName val="TransOBI-THD48"/>
      <sheetName val="TransOBI-THD36"/>
      <sheetName val="TransOBI-THD24"/>
      <sheetName val="TransOBI-THD12"/>
      <sheetName val="TransOBI-SDSL"/>
      <sheetName val="Feuil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0">
          <cell r="G10">
            <v>29</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E88D0-935A-4F4C-BD89-5D107E167D0A}">
  <dimension ref="A1:AH1048"/>
  <sheetViews>
    <sheetView tabSelected="1" view="pageBreakPreview" zoomScale="25" zoomScaleNormal="66" zoomScaleSheetLayoutView="25" workbookViewId="0">
      <selection activeCell="J1" sqref="J1:J1048576"/>
    </sheetView>
  </sheetViews>
  <sheetFormatPr baseColWidth="10" defaultColWidth="11" defaultRowHeight="14.4"/>
  <cols>
    <col min="1" max="1" width="31.33203125" style="5" customWidth="1"/>
    <col min="2" max="2" width="73.88671875" style="5" customWidth="1"/>
    <col min="3" max="3" width="36" style="25" customWidth="1"/>
    <col min="4" max="4" width="23.44140625" style="5" customWidth="1"/>
    <col min="5" max="5" width="21.88671875" style="5" customWidth="1"/>
    <col min="6" max="6" width="22" style="5" customWidth="1"/>
    <col min="7" max="7" width="21.5546875" style="5" customWidth="1"/>
    <col min="8" max="8" width="21.6640625" style="5" customWidth="1"/>
    <col min="9" max="9" width="22" style="5" customWidth="1"/>
    <col min="10" max="10" width="67.44140625" style="25" customWidth="1"/>
    <col min="11" max="16384" width="11" style="5"/>
  </cols>
  <sheetData>
    <row r="1" spans="1:12" ht="46.5" customHeight="1"/>
    <row r="2" spans="1:12">
      <c r="B2" s="48" t="s">
        <v>0</v>
      </c>
      <c r="D2" s="25"/>
      <c r="E2" s="25"/>
      <c r="F2" s="25"/>
      <c r="G2" s="25"/>
      <c r="H2" s="25"/>
      <c r="I2" s="25"/>
      <c r="J2" s="4"/>
    </row>
    <row r="3" spans="1:12">
      <c r="B3" s="48" t="s">
        <v>1</v>
      </c>
      <c r="C3" s="4" t="s">
        <v>2</v>
      </c>
      <c r="D3" s="4"/>
      <c r="E3" s="4"/>
      <c r="F3" s="4"/>
      <c r="G3" s="25"/>
      <c r="H3" s="25"/>
      <c r="I3" s="25"/>
    </row>
    <row r="4" spans="1:12">
      <c r="B4" s="14" t="s">
        <v>3</v>
      </c>
    </row>
    <row r="5" spans="1:12">
      <c r="B5" s="6" t="s">
        <v>4</v>
      </c>
      <c r="C5" s="38"/>
      <c r="D5" s="7"/>
      <c r="E5" s="7"/>
      <c r="F5" s="7"/>
    </row>
    <row r="6" spans="1:12" ht="15">
      <c r="A6" s="11"/>
      <c r="B6" s="48" t="s">
        <v>5</v>
      </c>
      <c r="C6" s="12"/>
      <c r="D6" s="12"/>
      <c r="E6" s="12"/>
      <c r="F6" s="12"/>
      <c r="K6" s="8"/>
      <c r="L6" s="8"/>
    </row>
    <row r="7" spans="1:12" ht="79.5" customHeight="1">
      <c r="A7" s="9" t="s">
        <v>6</v>
      </c>
      <c r="B7" s="9" t="s">
        <v>7</v>
      </c>
      <c r="C7" s="9" t="s">
        <v>8</v>
      </c>
      <c r="D7" s="82" t="s">
        <v>9</v>
      </c>
      <c r="E7" s="82" t="s">
        <v>10</v>
      </c>
      <c r="F7" s="82" t="s">
        <v>11</v>
      </c>
      <c r="G7" s="20" t="s">
        <v>12</v>
      </c>
      <c r="H7" s="20" t="s">
        <v>13</v>
      </c>
      <c r="I7" s="20" t="s">
        <v>14</v>
      </c>
      <c r="J7" s="198" t="s">
        <v>15</v>
      </c>
    </row>
    <row r="8" spans="1:12">
      <c r="A8" s="55" t="s">
        <v>16</v>
      </c>
      <c r="B8" s="55"/>
      <c r="C8" s="39"/>
      <c r="D8" s="51"/>
      <c r="E8" s="51"/>
      <c r="F8" s="51"/>
      <c r="G8" s="56"/>
      <c r="H8" s="56"/>
      <c r="I8" s="56"/>
      <c r="J8" s="199"/>
    </row>
    <row r="9" spans="1:12" ht="21.75" customHeight="1">
      <c r="B9" s="57" t="s">
        <v>17</v>
      </c>
      <c r="C9" s="40"/>
      <c r="D9" s="52"/>
      <c r="E9" s="52"/>
      <c r="F9" s="52"/>
      <c r="G9" s="58"/>
      <c r="H9" s="58"/>
      <c r="I9" s="58"/>
      <c r="J9" s="200"/>
    </row>
    <row r="10" spans="1:12" ht="137.85" customHeight="1">
      <c r="B10" s="46" t="s">
        <v>18</v>
      </c>
      <c r="C10" s="41" t="s">
        <v>19</v>
      </c>
      <c r="D10" s="47">
        <v>0</v>
      </c>
      <c r="E10" s="47">
        <v>2000</v>
      </c>
      <c r="F10" s="47">
        <v>3500</v>
      </c>
      <c r="G10" s="47">
        <v>250</v>
      </c>
      <c r="H10" s="47">
        <v>125</v>
      </c>
      <c r="I10" s="47">
        <f t="shared" ref="I10:I20" si="0">H10*1.2</f>
        <v>150</v>
      </c>
      <c r="J10" s="105" t="s">
        <v>20</v>
      </c>
    </row>
    <row r="11" spans="1:12" ht="124.35" customHeight="1">
      <c r="B11" s="46" t="s">
        <v>21</v>
      </c>
      <c r="C11" s="41" t="s">
        <v>22</v>
      </c>
      <c r="D11" s="47">
        <v>0</v>
      </c>
      <c r="E11" s="47">
        <v>2000</v>
      </c>
      <c r="F11" s="47">
        <v>3500</v>
      </c>
      <c r="G11" s="47">
        <v>300</v>
      </c>
      <c r="H11" s="47">
        <v>130</v>
      </c>
      <c r="I11" s="47">
        <f t="shared" si="0"/>
        <v>156</v>
      </c>
      <c r="J11" s="105" t="s">
        <v>23</v>
      </c>
    </row>
    <row r="12" spans="1:12" ht="123" customHeight="1">
      <c r="B12" s="46" t="s">
        <v>24</v>
      </c>
      <c r="C12" s="41" t="s">
        <v>25</v>
      </c>
      <c r="D12" s="47">
        <v>0</v>
      </c>
      <c r="E12" s="47">
        <v>2000</v>
      </c>
      <c r="F12" s="47">
        <v>3500</v>
      </c>
      <c r="G12" s="47">
        <v>320</v>
      </c>
      <c r="H12" s="47">
        <v>135</v>
      </c>
      <c r="I12" s="47">
        <f t="shared" si="0"/>
        <v>162</v>
      </c>
      <c r="J12" s="105" t="s">
        <v>26</v>
      </c>
    </row>
    <row r="13" spans="1:12" ht="127.65" customHeight="1">
      <c r="B13" s="46" t="s">
        <v>27</v>
      </c>
      <c r="C13" s="41" t="s">
        <v>28</v>
      </c>
      <c r="D13" s="47">
        <v>0</v>
      </c>
      <c r="E13" s="47">
        <v>2000</v>
      </c>
      <c r="F13" s="47">
        <v>3500</v>
      </c>
      <c r="G13" s="47">
        <v>330</v>
      </c>
      <c r="H13" s="47">
        <v>135</v>
      </c>
      <c r="I13" s="47">
        <f t="shared" si="0"/>
        <v>162</v>
      </c>
      <c r="J13" s="105" t="s">
        <v>29</v>
      </c>
    </row>
    <row r="14" spans="1:12" ht="123" customHeight="1">
      <c r="B14" s="46" t="s">
        <v>30</v>
      </c>
      <c r="C14" s="41" t="s">
        <v>31</v>
      </c>
      <c r="D14" s="47">
        <v>0</v>
      </c>
      <c r="E14" s="47">
        <v>2000</v>
      </c>
      <c r="F14" s="47">
        <v>3500</v>
      </c>
      <c r="G14" s="47">
        <v>340</v>
      </c>
      <c r="H14" s="47">
        <v>135</v>
      </c>
      <c r="I14" s="47">
        <f t="shared" si="0"/>
        <v>162</v>
      </c>
      <c r="J14" s="105" t="s">
        <v>32</v>
      </c>
    </row>
    <row r="15" spans="1:12" ht="100.8">
      <c r="B15" s="46" t="s">
        <v>33</v>
      </c>
      <c r="C15" s="41" t="s">
        <v>34</v>
      </c>
      <c r="D15" s="47">
        <v>0</v>
      </c>
      <c r="E15" s="47">
        <v>2000</v>
      </c>
      <c r="F15" s="47">
        <v>3500</v>
      </c>
      <c r="G15" s="47">
        <v>360</v>
      </c>
      <c r="H15" s="47">
        <v>135</v>
      </c>
      <c r="I15" s="47">
        <f t="shared" si="0"/>
        <v>162</v>
      </c>
      <c r="J15" s="105" t="s">
        <v>35</v>
      </c>
    </row>
    <row r="16" spans="1:12" ht="100.8">
      <c r="B16" s="46" t="s">
        <v>36</v>
      </c>
      <c r="C16" s="41" t="s">
        <v>37</v>
      </c>
      <c r="D16" s="47">
        <v>0</v>
      </c>
      <c r="E16" s="47">
        <v>2000</v>
      </c>
      <c r="F16" s="47">
        <v>3500</v>
      </c>
      <c r="G16" s="47">
        <v>450</v>
      </c>
      <c r="H16" s="47">
        <v>200</v>
      </c>
      <c r="I16" s="47">
        <f t="shared" si="0"/>
        <v>240</v>
      </c>
      <c r="J16" s="105" t="s">
        <v>38</v>
      </c>
    </row>
    <row r="17" spans="2:10" ht="100.8">
      <c r="B17" s="46" t="s">
        <v>39</v>
      </c>
      <c r="C17" s="41" t="s">
        <v>40</v>
      </c>
      <c r="D17" s="47">
        <v>0</v>
      </c>
      <c r="E17" s="47">
        <v>3000</v>
      </c>
      <c r="F17" s="47">
        <v>5000</v>
      </c>
      <c r="G17" s="47">
        <v>550</v>
      </c>
      <c r="H17" s="47">
        <v>230</v>
      </c>
      <c r="I17" s="47">
        <f t="shared" si="0"/>
        <v>276</v>
      </c>
      <c r="J17" s="105" t="s">
        <v>41</v>
      </c>
    </row>
    <row r="18" spans="2:10" ht="100.8">
      <c r="B18" s="46" t="s">
        <v>42</v>
      </c>
      <c r="C18" s="41" t="s">
        <v>43</v>
      </c>
      <c r="D18" s="47">
        <v>0</v>
      </c>
      <c r="E18" s="47">
        <v>3000</v>
      </c>
      <c r="F18" s="47">
        <v>5000</v>
      </c>
      <c r="G18" s="47">
        <v>650</v>
      </c>
      <c r="H18" s="47">
        <v>240</v>
      </c>
      <c r="I18" s="47">
        <f t="shared" si="0"/>
        <v>288</v>
      </c>
      <c r="J18" s="105" t="s">
        <v>44</v>
      </c>
    </row>
    <row r="19" spans="2:10" ht="100.8">
      <c r="B19" s="46" t="s">
        <v>45</v>
      </c>
      <c r="C19" s="41" t="s">
        <v>43</v>
      </c>
      <c r="D19" s="47">
        <v>0</v>
      </c>
      <c r="E19" s="47">
        <v>3000</v>
      </c>
      <c r="F19" s="47">
        <v>5000</v>
      </c>
      <c r="G19" s="47">
        <v>650</v>
      </c>
      <c r="H19" s="47">
        <v>240</v>
      </c>
      <c r="I19" s="47">
        <f t="shared" si="0"/>
        <v>288</v>
      </c>
      <c r="J19" s="105" t="s">
        <v>44</v>
      </c>
    </row>
    <row r="20" spans="2:10" ht="100.8">
      <c r="B20" s="46" t="s">
        <v>46</v>
      </c>
      <c r="C20" s="41" t="s">
        <v>47</v>
      </c>
      <c r="D20" s="47">
        <v>0</v>
      </c>
      <c r="E20" s="47">
        <v>3000</v>
      </c>
      <c r="F20" s="47">
        <v>5000</v>
      </c>
      <c r="G20" s="47">
        <v>700</v>
      </c>
      <c r="H20" s="47">
        <v>240</v>
      </c>
      <c r="I20" s="47">
        <f t="shared" si="0"/>
        <v>288</v>
      </c>
      <c r="J20" s="105" t="s">
        <v>48</v>
      </c>
    </row>
    <row r="21" spans="2:10" ht="100.8">
      <c r="B21" s="46" t="s">
        <v>1705</v>
      </c>
      <c r="C21" s="41" t="s">
        <v>1706</v>
      </c>
      <c r="D21" s="47">
        <v>0</v>
      </c>
      <c r="E21" s="47">
        <v>3000</v>
      </c>
      <c r="F21" s="47">
        <v>5000</v>
      </c>
      <c r="G21" s="47">
        <v>700</v>
      </c>
      <c r="H21" s="47">
        <v>600</v>
      </c>
      <c r="I21" s="47">
        <f t="shared" ref="I21" si="1">H21*1.2</f>
        <v>720</v>
      </c>
      <c r="J21" s="105" t="s">
        <v>1707</v>
      </c>
    </row>
    <row r="22" spans="2:10" ht="100.8">
      <c r="B22" s="46" t="s">
        <v>1708</v>
      </c>
      <c r="C22" s="41" t="s">
        <v>1709</v>
      </c>
      <c r="D22" s="47">
        <v>0</v>
      </c>
      <c r="E22" s="47">
        <v>3000</v>
      </c>
      <c r="F22" s="47">
        <v>5000</v>
      </c>
      <c r="G22" s="47">
        <v>850</v>
      </c>
      <c r="H22" s="47">
        <v>850</v>
      </c>
      <c r="I22" s="47">
        <f t="shared" ref="I22" si="2">H22*1.2</f>
        <v>1020</v>
      </c>
      <c r="J22" s="105" t="s">
        <v>1710</v>
      </c>
    </row>
    <row r="23" spans="2:10" ht="100.8">
      <c r="B23" s="46" t="s">
        <v>1711</v>
      </c>
      <c r="C23" s="41" t="s">
        <v>1712</v>
      </c>
      <c r="D23" s="47">
        <v>0</v>
      </c>
      <c r="E23" s="47">
        <v>3000</v>
      </c>
      <c r="F23" s="47">
        <v>5000</v>
      </c>
      <c r="G23" s="47">
        <v>1200</v>
      </c>
      <c r="H23" s="47">
        <v>1200</v>
      </c>
      <c r="I23" s="47">
        <f t="shared" ref="I23" si="3">H23*1.2</f>
        <v>1440</v>
      </c>
      <c r="J23" s="105" t="s">
        <v>1713</v>
      </c>
    </row>
    <row r="24" spans="2:10" ht="100.8">
      <c r="B24" s="46" t="s">
        <v>1714</v>
      </c>
      <c r="C24" s="41" t="s">
        <v>1715</v>
      </c>
      <c r="D24" s="47">
        <v>0</v>
      </c>
      <c r="E24" s="47">
        <v>3000</v>
      </c>
      <c r="F24" s="47">
        <v>5000</v>
      </c>
      <c r="G24" s="47">
        <v>3750</v>
      </c>
      <c r="H24" s="47">
        <v>3750</v>
      </c>
      <c r="I24" s="47">
        <f t="shared" ref="I24" si="4">H24*1.2</f>
        <v>4500</v>
      </c>
      <c r="J24" s="105" t="s">
        <v>1716</v>
      </c>
    </row>
    <row r="25" spans="2:10" ht="100.8">
      <c r="B25" s="46" t="s">
        <v>1717</v>
      </c>
      <c r="C25" s="41" t="s">
        <v>1718</v>
      </c>
      <c r="D25" s="47">
        <v>0</v>
      </c>
      <c r="E25" s="47">
        <v>3000</v>
      </c>
      <c r="F25" s="47">
        <v>5000</v>
      </c>
      <c r="G25" s="47">
        <v>3850</v>
      </c>
      <c r="H25" s="47">
        <v>3850</v>
      </c>
      <c r="I25" s="47">
        <f t="shared" ref="I25" si="5">H25*1.2</f>
        <v>4620</v>
      </c>
      <c r="J25" s="105" t="s">
        <v>1719</v>
      </c>
    </row>
    <row r="26" spans="2:10" ht="100.8">
      <c r="B26" s="46" t="s">
        <v>1720</v>
      </c>
      <c r="C26" s="41" t="s">
        <v>1721</v>
      </c>
      <c r="D26" s="47">
        <v>0</v>
      </c>
      <c r="E26" s="47">
        <v>3000</v>
      </c>
      <c r="F26" s="47">
        <v>5000</v>
      </c>
      <c r="G26" s="47">
        <v>4000</v>
      </c>
      <c r="H26" s="47">
        <v>4000</v>
      </c>
      <c r="I26" s="47">
        <f t="shared" ref="I26" si="6">H26*1.2</f>
        <v>4800</v>
      </c>
      <c r="J26" s="105" t="s">
        <v>1722</v>
      </c>
    </row>
    <row r="27" spans="2:10" ht="100.8">
      <c r="B27" s="46" t="s">
        <v>1723</v>
      </c>
      <c r="C27" s="41" t="s">
        <v>1725</v>
      </c>
      <c r="D27" s="47">
        <v>0</v>
      </c>
      <c r="E27" s="47">
        <v>3000</v>
      </c>
      <c r="F27" s="47">
        <v>5000</v>
      </c>
      <c r="G27" s="47">
        <v>4250</v>
      </c>
      <c r="H27" s="47">
        <v>4250</v>
      </c>
      <c r="I27" s="47">
        <f t="shared" ref="I27" si="7">H27*1.2</f>
        <v>5100</v>
      </c>
      <c r="J27" s="105" t="s">
        <v>1724</v>
      </c>
    </row>
    <row r="28" spans="2:10" ht="100.8">
      <c r="B28" s="46" t="s">
        <v>1726</v>
      </c>
      <c r="C28" s="41" t="s">
        <v>1727</v>
      </c>
      <c r="D28" s="47">
        <v>0</v>
      </c>
      <c r="E28" s="47">
        <v>3000</v>
      </c>
      <c r="F28" s="47">
        <v>5000</v>
      </c>
      <c r="G28" s="47">
        <v>4500</v>
      </c>
      <c r="H28" s="47">
        <v>4500</v>
      </c>
      <c r="I28" s="47">
        <f t="shared" ref="I28" si="8">H28*1.2</f>
        <v>5400</v>
      </c>
      <c r="J28" s="105" t="s">
        <v>1728</v>
      </c>
    </row>
    <row r="29" spans="2:10" ht="19.649999999999999" customHeight="1">
      <c r="B29" s="57" t="s">
        <v>49</v>
      </c>
      <c r="C29" s="40"/>
      <c r="D29" s="58"/>
      <c r="E29" s="58"/>
      <c r="F29" s="58"/>
      <c r="G29" s="58"/>
      <c r="H29" s="58"/>
      <c r="I29" s="58"/>
      <c r="J29" s="200"/>
    </row>
    <row r="30" spans="2:10" ht="100.8">
      <c r="B30" s="46" t="s">
        <v>18</v>
      </c>
      <c r="C30" s="41" t="s">
        <v>19</v>
      </c>
      <c r="D30" s="47">
        <v>0</v>
      </c>
      <c r="E30" s="47">
        <v>2000</v>
      </c>
      <c r="F30" s="47">
        <v>3500</v>
      </c>
      <c r="G30" s="47">
        <v>300</v>
      </c>
      <c r="H30" s="47">
        <v>135</v>
      </c>
      <c r="I30" s="47">
        <f t="shared" ref="I30:I48" si="9">H30*1.2</f>
        <v>162</v>
      </c>
      <c r="J30" s="105" t="s">
        <v>50</v>
      </c>
    </row>
    <row r="31" spans="2:10" ht="100.8">
      <c r="B31" s="46" t="s">
        <v>21</v>
      </c>
      <c r="C31" s="41" t="s">
        <v>22</v>
      </c>
      <c r="D31" s="47">
        <v>0</v>
      </c>
      <c r="E31" s="47">
        <v>2000</v>
      </c>
      <c r="F31" s="47">
        <v>3500</v>
      </c>
      <c r="G31" s="47">
        <v>350</v>
      </c>
      <c r="H31" s="47">
        <v>140</v>
      </c>
      <c r="I31" s="47">
        <f t="shared" si="9"/>
        <v>168</v>
      </c>
      <c r="J31" s="105" t="s">
        <v>51</v>
      </c>
    </row>
    <row r="32" spans="2:10" ht="100.8">
      <c r="B32" s="46" t="s">
        <v>24</v>
      </c>
      <c r="C32" s="41" t="s">
        <v>25</v>
      </c>
      <c r="D32" s="47">
        <v>0</v>
      </c>
      <c r="E32" s="47">
        <v>2000</v>
      </c>
      <c r="F32" s="47">
        <v>3500</v>
      </c>
      <c r="G32" s="47">
        <v>370</v>
      </c>
      <c r="H32" s="47">
        <v>145</v>
      </c>
      <c r="I32" s="47">
        <f t="shared" si="9"/>
        <v>174</v>
      </c>
      <c r="J32" s="105" t="s">
        <v>52</v>
      </c>
    </row>
    <row r="33" spans="2:10" ht="100.8">
      <c r="B33" s="46" t="s">
        <v>27</v>
      </c>
      <c r="C33" s="41" t="s">
        <v>28</v>
      </c>
      <c r="D33" s="47">
        <v>0</v>
      </c>
      <c r="E33" s="47">
        <v>2000</v>
      </c>
      <c r="F33" s="47">
        <v>3500</v>
      </c>
      <c r="G33" s="47">
        <v>380</v>
      </c>
      <c r="H33" s="47">
        <v>145</v>
      </c>
      <c r="I33" s="47">
        <f t="shared" si="9"/>
        <v>174</v>
      </c>
      <c r="J33" s="105" t="s">
        <v>53</v>
      </c>
    </row>
    <row r="34" spans="2:10" ht="100.8">
      <c r="B34" s="46" t="s">
        <v>30</v>
      </c>
      <c r="C34" s="41" t="s">
        <v>31</v>
      </c>
      <c r="D34" s="47">
        <v>0</v>
      </c>
      <c r="E34" s="47">
        <v>2000</v>
      </c>
      <c r="F34" s="47">
        <v>3500</v>
      </c>
      <c r="G34" s="47">
        <v>390</v>
      </c>
      <c r="H34" s="47">
        <v>145</v>
      </c>
      <c r="I34" s="47">
        <f t="shared" si="9"/>
        <v>174</v>
      </c>
      <c r="J34" s="105" t="s">
        <v>54</v>
      </c>
    </row>
    <row r="35" spans="2:10" ht="100.8">
      <c r="B35" s="46" t="s">
        <v>33</v>
      </c>
      <c r="C35" s="41" t="s">
        <v>34</v>
      </c>
      <c r="D35" s="47">
        <v>0</v>
      </c>
      <c r="E35" s="47">
        <v>2000</v>
      </c>
      <c r="F35" s="47">
        <v>3500</v>
      </c>
      <c r="G35" s="47">
        <v>400</v>
      </c>
      <c r="H35" s="47">
        <v>145</v>
      </c>
      <c r="I35" s="47">
        <f t="shared" si="9"/>
        <v>174</v>
      </c>
      <c r="J35" s="105" t="s">
        <v>55</v>
      </c>
    </row>
    <row r="36" spans="2:10" ht="100.8">
      <c r="B36" s="46" t="s">
        <v>36</v>
      </c>
      <c r="C36" s="41" t="s">
        <v>37</v>
      </c>
      <c r="D36" s="47">
        <v>0</v>
      </c>
      <c r="E36" s="47">
        <v>2000</v>
      </c>
      <c r="F36" s="47">
        <v>3500</v>
      </c>
      <c r="G36" s="47">
        <v>500</v>
      </c>
      <c r="H36" s="47">
        <v>210</v>
      </c>
      <c r="I36" s="47">
        <f t="shared" si="9"/>
        <v>252</v>
      </c>
      <c r="J36" s="105" t="s">
        <v>56</v>
      </c>
    </row>
    <row r="37" spans="2:10" ht="100.8">
      <c r="B37" s="46" t="s">
        <v>39</v>
      </c>
      <c r="C37" s="41" t="s">
        <v>40</v>
      </c>
      <c r="D37" s="47">
        <v>0</v>
      </c>
      <c r="E37" s="47">
        <v>3000</v>
      </c>
      <c r="F37" s="47">
        <v>5000</v>
      </c>
      <c r="G37" s="47">
        <v>600</v>
      </c>
      <c r="H37" s="47">
        <v>240</v>
      </c>
      <c r="I37" s="47">
        <f t="shared" si="9"/>
        <v>288</v>
      </c>
      <c r="J37" s="105" t="s">
        <v>57</v>
      </c>
    </row>
    <row r="38" spans="2:10" ht="100.8">
      <c r="B38" s="46" t="s">
        <v>42</v>
      </c>
      <c r="C38" s="41" t="s">
        <v>43</v>
      </c>
      <c r="D38" s="47">
        <v>0</v>
      </c>
      <c r="E38" s="47">
        <v>3000</v>
      </c>
      <c r="F38" s="47">
        <v>5000</v>
      </c>
      <c r="G38" s="47">
        <v>700</v>
      </c>
      <c r="H38" s="47">
        <v>250</v>
      </c>
      <c r="I38" s="47">
        <f t="shared" si="9"/>
        <v>300</v>
      </c>
      <c r="J38" s="105" t="s">
        <v>58</v>
      </c>
    </row>
    <row r="39" spans="2:10" ht="100.8">
      <c r="B39" s="46" t="s">
        <v>45</v>
      </c>
      <c r="C39" s="41" t="s">
        <v>43</v>
      </c>
      <c r="D39" s="47">
        <v>0</v>
      </c>
      <c r="E39" s="47">
        <v>3000</v>
      </c>
      <c r="F39" s="47">
        <v>5000</v>
      </c>
      <c r="G39" s="47">
        <v>700</v>
      </c>
      <c r="H39" s="47">
        <v>250</v>
      </c>
      <c r="I39" s="47">
        <f t="shared" si="9"/>
        <v>300</v>
      </c>
      <c r="J39" s="105" t="s">
        <v>58</v>
      </c>
    </row>
    <row r="40" spans="2:10" ht="100.8">
      <c r="B40" s="46" t="s">
        <v>46</v>
      </c>
      <c r="C40" s="41" t="s">
        <v>47</v>
      </c>
      <c r="D40" s="47">
        <v>0</v>
      </c>
      <c r="E40" s="47">
        <v>3000</v>
      </c>
      <c r="F40" s="47">
        <v>5000</v>
      </c>
      <c r="G40" s="47">
        <v>800</v>
      </c>
      <c r="H40" s="47">
        <v>250</v>
      </c>
      <c r="I40" s="47">
        <f t="shared" si="9"/>
        <v>300</v>
      </c>
      <c r="J40" s="105" t="s">
        <v>59</v>
      </c>
    </row>
    <row r="41" spans="2:10" ht="100.8">
      <c r="B41" s="46" t="s">
        <v>1705</v>
      </c>
      <c r="C41" s="41" t="s">
        <v>1706</v>
      </c>
      <c r="D41" s="47">
        <v>0</v>
      </c>
      <c r="E41" s="47">
        <v>3000</v>
      </c>
      <c r="F41" s="47">
        <v>5000</v>
      </c>
      <c r="G41" s="47">
        <v>700</v>
      </c>
      <c r="H41" s="47">
        <v>610</v>
      </c>
      <c r="I41" s="47">
        <f t="shared" si="9"/>
        <v>732</v>
      </c>
      <c r="J41" s="105" t="s">
        <v>1729</v>
      </c>
    </row>
    <row r="42" spans="2:10" ht="100.8">
      <c r="B42" s="46" t="s">
        <v>1708</v>
      </c>
      <c r="C42" s="41" t="s">
        <v>1709</v>
      </c>
      <c r="D42" s="47">
        <v>0</v>
      </c>
      <c r="E42" s="47">
        <v>3000</v>
      </c>
      <c r="F42" s="47">
        <v>5000</v>
      </c>
      <c r="G42" s="47">
        <v>860</v>
      </c>
      <c r="H42" s="47">
        <v>860</v>
      </c>
      <c r="I42" s="47">
        <f t="shared" si="9"/>
        <v>1032</v>
      </c>
      <c r="J42" s="105" t="s">
        <v>1730</v>
      </c>
    </row>
    <row r="43" spans="2:10" ht="100.8">
      <c r="B43" s="46" t="s">
        <v>1711</v>
      </c>
      <c r="C43" s="41" t="s">
        <v>1712</v>
      </c>
      <c r="D43" s="47">
        <v>0</v>
      </c>
      <c r="E43" s="47">
        <v>3000</v>
      </c>
      <c r="F43" s="47">
        <v>5000</v>
      </c>
      <c r="G43" s="47">
        <v>1210</v>
      </c>
      <c r="H43" s="47">
        <v>1210</v>
      </c>
      <c r="I43" s="47">
        <f t="shared" si="9"/>
        <v>1452</v>
      </c>
      <c r="J43" s="105" t="s">
        <v>1731</v>
      </c>
    </row>
    <row r="44" spans="2:10" ht="100.8">
      <c r="B44" s="46" t="s">
        <v>1714</v>
      </c>
      <c r="C44" s="41" t="s">
        <v>1715</v>
      </c>
      <c r="D44" s="47">
        <v>0</v>
      </c>
      <c r="E44" s="47">
        <v>3000</v>
      </c>
      <c r="F44" s="47">
        <v>5000</v>
      </c>
      <c r="G44" s="47">
        <v>3760</v>
      </c>
      <c r="H44" s="47">
        <v>3760</v>
      </c>
      <c r="I44" s="47">
        <f t="shared" si="9"/>
        <v>4512</v>
      </c>
      <c r="J44" s="105" t="s">
        <v>1732</v>
      </c>
    </row>
    <row r="45" spans="2:10" ht="100.8">
      <c r="B45" s="46" t="s">
        <v>1717</v>
      </c>
      <c r="C45" s="41" t="s">
        <v>1718</v>
      </c>
      <c r="D45" s="47">
        <v>0</v>
      </c>
      <c r="E45" s="47">
        <v>3000</v>
      </c>
      <c r="F45" s="47">
        <v>5000</v>
      </c>
      <c r="G45" s="47">
        <v>3860</v>
      </c>
      <c r="H45" s="47">
        <v>3860</v>
      </c>
      <c r="I45" s="47">
        <f t="shared" si="9"/>
        <v>4632</v>
      </c>
      <c r="J45" s="105" t="s">
        <v>1733</v>
      </c>
    </row>
    <row r="46" spans="2:10" ht="100.8">
      <c r="B46" s="46" t="s">
        <v>1720</v>
      </c>
      <c r="C46" s="41" t="s">
        <v>1721</v>
      </c>
      <c r="D46" s="47">
        <v>0</v>
      </c>
      <c r="E46" s="47">
        <v>3000</v>
      </c>
      <c r="F46" s="47">
        <v>5000</v>
      </c>
      <c r="G46" s="47">
        <v>4010</v>
      </c>
      <c r="H46" s="47">
        <v>4010</v>
      </c>
      <c r="I46" s="47">
        <f t="shared" si="9"/>
        <v>4812</v>
      </c>
      <c r="J46" s="105" t="s">
        <v>1734</v>
      </c>
    </row>
    <row r="47" spans="2:10" ht="100.8">
      <c r="B47" s="46" t="s">
        <v>1723</v>
      </c>
      <c r="C47" s="41" t="s">
        <v>1725</v>
      </c>
      <c r="D47" s="47">
        <v>0</v>
      </c>
      <c r="E47" s="47">
        <v>3000</v>
      </c>
      <c r="F47" s="47">
        <v>5000</v>
      </c>
      <c r="G47" s="47">
        <v>4260</v>
      </c>
      <c r="H47" s="47">
        <v>4260</v>
      </c>
      <c r="I47" s="47">
        <f t="shared" si="9"/>
        <v>5112</v>
      </c>
      <c r="J47" s="105" t="s">
        <v>1735</v>
      </c>
    </row>
    <row r="48" spans="2:10" ht="100.8">
      <c r="B48" s="46" t="s">
        <v>1726</v>
      </c>
      <c r="C48" s="41" t="s">
        <v>1727</v>
      </c>
      <c r="D48" s="47">
        <v>0</v>
      </c>
      <c r="E48" s="47">
        <v>3000</v>
      </c>
      <c r="F48" s="47">
        <v>5000</v>
      </c>
      <c r="G48" s="47">
        <v>4510</v>
      </c>
      <c r="H48" s="47">
        <v>4510</v>
      </c>
      <c r="I48" s="47">
        <f t="shared" si="9"/>
        <v>5412</v>
      </c>
      <c r="J48" s="105" t="s">
        <v>1736</v>
      </c>
    </row>
    <row r="49" spans="2:10" ht="18.45" customHeight="1">
      <c r="B49" s="57" t="s">
        <v>60</v>
      </c>
      <c r="C49" s="40"/>
      <c r="D49" s="58"/>
      <c r="E49" s="58"/>
      <c r="F49" s="58"/>
      <c r="G49" s="58"/>
      <c r="H49" s="58"/>
      <c r="I49" s="58"/>
      <c r="J49" s="200"/>
    </row>
    <row r="50" spans="2:10" ht="130.65" customHeight="1">
      <c r="B50" s="46" t="s">
        <v>18</v>
      </c>
      <c r="C50" s="41" t="s">
        <v>19</v>
      </c>
      <c r="D50" s="47">
        <v>0</v>
      </c>
      <c r="E50" s="47">
        <v>2000</v>
      </c>
      <c r="F50" s="47">
        <v>3500</v>
      </c>
      <c r="G50" s="47">
        <v>500</v>
      </c>
      <c r="H50" s="47">
        <v>200</v>
      </c>
      <c r="I50" s="47">
        <f>H50*1.2</f>
        <v>240</v>
      </c>
      <c r="J50" s="105" t="s">
        <v>1737</v>
      </c>
    </row>
    <row r="51" spans="2:10" ht="115.2">
      <c r="B51" s="46" t="s">
        <v>21</v>
      </c>
      <c r="C51" s="41" t="s">
        <v>22</v>
      </c>
      <c r="D51" s="47">
        <v>0</v>
      </c>
      <c r="E51" s="47">
        <v>2000</v>
      </c>
      <c r="F51" s="47">
        <v>3500</v>
      </c>
      <c r="G51" s="47">
        <v>615</v>
      </c>
      <c r="H51" s="47">
        <v>230</v>
      </c>
      <c r="I51" s="47">
        <f t="shared" ref="I51:I60" si="10">H51*1.2</f>
        <v>276</v>
      </c>
      <c r="J51" s="105" t="s">
        <v>1738</v>
      </c>
    </row>
    <row r="52" spans="2:10" ht="115.2">
      <c r="B52" s="46" t="s">
        <v>24</v>
      </c>
      <c r="C52" s="41" t="s">
        <v>25</v>
      </c>
      <c r="D52" s="47">
        <v>0</v>
      </c>
      <c r="E52" s="47">
        <v>2000</v>
      </c>
      <c r="F52" s="47">
        <v>3500</v>
      </c>
      <c r="G52" s="47">
        <v>695</v>
      </c>
      <c r="H52" s="47">
        <v>280</v>
      </c>
      <c r="I52" s="47">
        <f t="shared" si="10"/>
        <v>336</v>
      </c>
      <c r="J52" s="105" t="s">
        <v>1739</v>
      </c>
    </row>
    <row r="53" spans="2:10" ht="115.2">
      <c r="B53" s="46" t="s">
        <v>27</v>
      </c>
      <c r="C53" s="41" t="s">
        <v>28</v>
      </c>
      <c r="D53" s="47">
        <v>0</v>
      </c>
      <c r="E53" s="47">
        <v>2000</v>
      </c>
      <c r="F53" s="47">
        <v>3500</v>
      </c>
      <c r="G53" s="47">
        <v>800</v>
      </c>
      <c r="H53" s="47">
        <v>330</v>
      </c>
      <c r="I53" s="47">
        <f t="shared" si="10"/>
        <v>396</v>
      </c>
      <c r="J53" s="105" t="s">
        <v>1740</v>
      </c>
    </row>
    <row r="54" spans="2:10" ht="115.2">
      <c r="B54" s="46" t="s">
        <v>30</v>
      </c>
      <c r="C54" s="41" t="s">
        <v>31</v>
      </c>
      <c r="D54" s="47">
        <v>0</v>
      </c>
      <c r="E54" s="47">
        <v>2000</v>
      </c>
      <c r="F54" s="47">
        <v>3500</v>
      </c>
      <c r="G54" s="47">
        <v>800</v>
      </c>
      <c r="H54" s="47">
        <v>330</v>
      </c>
      <c r="I54" s="47">
        <f t="shared" si="10"/>
        <v>396</v>
      </c>
      <c r="J54" s="105" t="s">
        <v>1741</v>
      </c>
    </row>
    <row r="55" spans="2:10" ht="115.2">
      <c r="B55" s="46" t="s">
        <v>33</v>
      </c>
      <c r="C55" s="41" t="s">
        <v>34</v>
      </c>
      <c r="D55" s="47">
        <v>0</v>
      </c>
      <c r="E55" s="47">
        <v>2000</v>
      </c>
      <c r="F55" s="47">
        <v>3500</v>
      </c>
      <c r="G55" s="47">
        <v>800</v>
      </c>
      <c r="H55" s="47">
        <v>330</v>
      </c>
      <c r="I55" s="47">
        <f t="shared" si="10"/>
        <v>396</v>
      </c>
      <c r="J55" s="105" t="s">
        <v>1742</v>
      </c>
    </row>
    <row r="56" spans="2:10" ht="115.2">
      <c r="B56" s="46" t="s">
        <v>36</v>
      </c>
      <c r="C56" s="41" t="s">
        <v>37</v>
      </c>
      <c r="D56" s="47">
        <v>0</v>
      </c>
      <c r="E56" s="47">
        <v>2000</v>
      </c>
      <c r="F56" s="47">
        <v>3500</v>
      </c>
      <c r="G56" s="47">
        <v>1075</v>
      </c>
      <c r="H56" s="47">
        <v>430</v>
      </c>
      <c r="I56" s="47">
        <f t="shared" si="10"/>
        <v>516</v>
      </c>
      <c r="J56" s="105" t="s">
        <v>1743</v>
      </c>
    </row>
    <row r="57" spans="2:10" ht="115.2">
      <c r="B57" s="46" t="s">
        <v>39</v>
      </c>
      <c r="C57" s="41" t="s">
        <v>40</v>
      </c>
      <c r="D57" s="47">
        <v>0</v>
      </c>
      <c r="E57" s="47">
        <v>3000</v>
      </c>
      <c r="F57" s="47">
        <v>5000</v>
      </c>
      <c r="G57" s="47">
        <v>1320</v>
      </c>
      <c r="H57" s="47">
        <v>650</v>
      </c>
      <c r="I57" s="47">
        <f t="shared" si="10"/>
        <v>780</v>
      </c>
      <c r="J57" s="105" t="s">
        <v>1744</v>
      </c>
    </row>
    <row r="58" spans="2:10" ht="115.2">
      <c r="B58" s="46" t="s">
        <v>42</v>
      </c>
      <c r="C58" s="41" t="s">
        <v>43</v>
      </c>
      <c r="D58" s="47">
        <v>0</v>
      </c>
      <c r="E58" s="47">
        <v>3000</v>
      </c>
      <c r="F58" s="47">
        <v>5000</v>
      </c>
      <c r="G58" s="47">
        <v>1675</v>
      </c>
      <c r="H58" s="47">
        <v>850</v>
      </c>
      <c r="I58" s="47">
        <f t="shared" si="10"/>
        <v>1020</v>
      </c>
      <c r="J58" s="105" t="s">
        <v>1745</v>
      </c>
    </row>
    <row r="59" spans="2:10" ht="115.2">
      <c r="B59" s="46" t="s">
        <v>45</v>
      </c>
      <c r="C59" s="41" t="s">
        <v>43</v>
      </c>
      <c r="D59" s="47">
        <v>0</v>
      </c>
      <c r="E59" s="47">
        <v>3000</v>
      </c>
      <c r="F59" s="47">
        <v>5000</v>
      </c>
      <c r="G59" s="47">
        <v>1675</v>
      </c>
      <c r="H59" s="47">
        <v>850</v>
      </c>
      <c r="I59" s="47">
        <f t="shared" si="10"/>
        <v>1020</v>
      </c>
      <c r="J59" s="105" t="s">
        <v>1745</v>
      </c>
    </row>
    <row r="60" spans="2:10" ht="115.2">
      <c r="B60" s="46" t="s">
        <v>46</v>
      </c>
      <c r="C60" s="41" t="s">
        <v>47</v>
      </c>
      <c r="D60" s="47">
        <v>0</v>
      </c>
      <c r="E60" s="47">
        <v>3000</v>
      </c>
      <c r="F60" s="47">
        <v>5000</v>
      </c>
      <c r="G60" s="47">
        <v>1675</v>
      </c>
      <c r="H60" s="47">
        <v>850</v>
      </c>
      <c r="I60" s="47">
        <f t="shared" si="10"/>
        <v>1020</v>
      </c>
      <c r="J60" s="105" t="s">
        <v>1746</v>
      </c>
    </row>
    <row r="61" spans="2:10" ht="18.45" customHeight="1">
      <c r="B61" s="57" t="s">
        <v>61</v>
      </c>
      <c r="C61" s="40"/>
      <c r="D61" s="58"/>
      <c r="E61" s="58"/>
      <c r="F61" s="58"/>
      <c r="G61" s="58"/>
      <c r="H61" s="58"/>
      <c r="I61" s="58"/>
      <c r="J61" s="200"/>
    </row>
    <row r="62" spans="2:10" ht="116.85" customHeight="1">
      <c r="B62" s="46" t="s">
        <v>18</v>
      </c>
      <c r="C62" s="41" t="s">
        <v>19</v>
      </c>
      <c r="D62" s="47">
        <v>0</v>
      </c>
      <c r="E62" s="47">
        <v>2000</v>
      </c>
      <c r="F62" s="47">
        <v>3500</v>
      </c>
      <c r="G62" s="47">
        <v>500</v>
      </c>
      <c r="H62" s="47">
        <v>270</v>
      </c>
      <c r="I62" s="47">
        <f>H62*1.2</f>
        <v>324</v>
      </c>
      <c r="J62" s="105" t="s">
        <v>1747</v>
      </c>
    </row>
    <row r="63" spans="2:10" ht="100.8">
      <c r="B63" s="46" t="s">
        <v>21</v>
      </c>
      <c r="C63" s="41" t="s">
        <v>22</v>
      </c>
      <c r="D63" s="47">
        <v>0</v>
      </c>
      <c r="E63" s="47">
        <v>2000</v>
      </c>
      <c r="F63" s="47">
        <v>3500</v>
      </c>
      <c r="G63" s="47">
        <v>615</v>
      </c>
      <c r="H63" s="47">
        <v>340</v>
      </c>
      <c r="I63" s="47">
        <f t="shared" ref="I63:I131" si="11">H63*1.2</f>
        <v>408</v>
      </c>
      <c r="J63" s="105" t="s">
        <v>1748</v>
      </c>
    </row>
    <row r="64" spans="2:10" ht="100.8">
      <c r="B64" s="46" t="s">
        <v>24</v>
      </c>
      <c r="C64" s="41" t="s">
        <v>25</v>
      </c>
      <c r="D64" s="47">
        <v>0</v>
      </c>
      <c r="E64" s="47">
        <v>2000</v>
      </c>
      <c r="F64" s="47">
        <v>3500</v>
      </c>
      <c r="G64" s="47">
        <v>695</v>
      </c>
      <c r="H64" s="47">
        <v>360</v>
      </c>
      <c r="I64" s="47">
        <f t="shared" si="11"/>
        <v>432</v>
      </c>
      <c r="J64" s="105" t="s">
        <v>1749</v>
      </c>
    </row>
    <row r="65" spans="2:10" ht="100.8">
      <c r="B65" s="46" t="s">
        <v>27</v>
      </c>
      <c r="C65" s="41" t="s">
        <v>28</v>
      </c>
      <c r="D65" s="47">
        <v>0</v>
      </c>
      <c r="E65" s="47">
        <v>2000</v>
      </c>
      <c r="F65" s="47">
        <v>3500</v>
      </c>
      <c r="G65" s="47">
        <v>800</v>
      </c>
      <c r="H65" s="47">
        <v>380</v>
      </c>
      <c r="I65" s="47">
        <f t="shared" si="11"/>
        <v>456</v>
      </c>
      <c r="J65" s="105" t="s">
        <v>1750</v>
      </c>
    </row>
    <row r="66" spans="2:10" ht="100.8">
      <c r="B66" s="46" t="s">
        <v>30</v>
      </c>
      <c r="C66" s="41" t="s">
        <v>31</v>
      </c>
      <c r="D66" s="47">
        <v>0</v>
      </c>
      <c r="E66" s="47">
        <v>2000</v>
      </c>
      <c r="F66" s="47">
        <v>3500</v>
      </c>
      <c r="G66" s="47">
        <v>800</v>
      </c>
      <c r="H66" s="47">
        <v>380</v>
      </c>
      <c r="I66" s="47">
        <f t="shared" si="11"/>
        <v>456</v>
      </c>
      <c r="J66" s="105" t="s">
        <v>1751</v>
      </c>
    </row>
    <row r="67" spans="2:10" ht="100.8">
      <c r="B67" s="46" t="s">
        <v>33</v>
      </c>
      <c r="C67" s="41" t="s">
        <v>34</v>
      </c>
      <c r="D67" s="47">
        <v>0</v>
      </c>
      <c r="E67" s="47">
        <v>2000</v>
      </c>
      <c r="F67" s="47">
        <v>3500</v>
      </c>
      <c r="G67" s="47">
        <v>800</v>
      </c>
      <c r="H67" s="47">
        <v>410</v>
      </c>
      <c r="I67" s="47">
        <f t="shared" si="11"/>
        <v>492</v>
      </c>
      <c r="J67" s="105" t="s">
        <v>1752</v>
      </c>
    </row>
    <row r="68" spans="2:10" ht="100.8">
      <c r="B68" s="46" t="s">
        <v>36</v>
      </c>
      <c r="C68" s="41" t="s">
        <v>37</v>
      </c>
      <c r="D68" s="47">
        <v>0</v>
      </c>
      <c r="E68" s="47">
        <v>2000</v>
      </c>
      <c r="F68" s="47">
        <v>3500</v>
      </c>
      <c r="G68" s="47">
        <v>1075</v>
      </c>
      <c r="H68" s="47">
        <v>430</v>
      </c>
      <c r="I68" s="47">
        <f t="shared" si="11"/>
        <v>516</v>
      </c>
      <c r="J68" s="105" t="s">
        <v>1753</v>
      </c>
    </row>
    <row r="69" spans="2:10" ht="100.8">
      <c r="B69" s="46" t="s">
        <v>39</v>
      </c>
      <c r="C69" s="41" t="s">
        <v>40</v>
      </c>
      <c r="D69" s="47">
        <v>0</v>
      </c>
      <c r="E69" s="47">
        <v>3000</v>
      </c>
      <c r="F69" s="47">
        <v>5000</v>
      </c>
      <c r="G69" s="47">
        <v>1320</v>
      </c>
      <c r="H69" s="47">
        <v>650</v>
      </c>
      <c r="I69" s="47">
        <f t="shared" si="11"/>
        <v>780</v>
      </c>
      <c r="J69" s="105" t="s">
        <v>1754</v>
      </c>
    </row>
    <row r="70" spans="2:10" ht="100.8">
      <c r="B70" s="46" t="s">
        <v>42</v>
      </c>
      <c r="C70" s="41" t="s">
        <v>43</v>
      </c>
      <c r="D70" s="47">
        <v>0</v>
      </c>
      <c r="E70" s="47">
        <v>3000</v>
      </c>
      <c r="F70" s="47">
        <v>5000</v>
      </c>
      <c r="G70" s="47">
        <v>1675</v>
      </c>
      <c r="H70" s="47">
        <v>750</v>
      </c>
      <c r="I70" s="47">
        <f t="shared" si="11"/>
        <v>900</v>
      </c>
      <c r="J70" s="105" t="s">
        <v>1755</v>
      </c>
    </row>
    <row r="71" spans="2:10" ht="100.8">
      <c r="B71" s="46" t="s">
        <v>45</v>
      </c>
      <c r="C71" s="41" t="s">
        <v>43</v>
      </c>
      <c r="D71" s="47">
        <v>0</v>
      </c>
      <c r="E71" s="47">
        <v>3000</v>
      </c>
      <c r="F71" s="47">
        <v>5000</v>
      </c>
      <c r="G71" s="47">
        <v>1675</v>
      </c>
      <c r="H71" s="47">
        <v>750</v>
      </c>
      <c r="I71" s="47">
        <f t="shared" si="11"/>
        <v>900</v>
      </c>
      <c r="J71" s="105" t="s">
        <v>1755</v>
      </c>
    </row>
    <row r="72" spans="2:10" ht="100.8">
      <c r="B72" s="46" t="s">
        <v>46</v>
      </c>
      <c r="C72" s="41" t="s">
        <v>47</v>
      </c>
      <c r="D72" s="47">
        <v>0</v>
      </c>
      <c r="E72" s="47">
        <v>3000</v>
      </c>
      <c r="F72" s="47">
        <v>5000</v>
      </c>
      <c r="G72" s="47">
        <v>1675</v>
      </c>
      <c r="H72" s="47">
        <v>750</v>
      </c>
      <c r="I72" s="47">
        <f t="shared" si="11"/>
        <v>900</v>
      </c>
      <c r="J72" s="105" t="s">
        <v>1756</v>
      </c>
    </row>
    <row r="73" spans="2:10" ht="18.45" customHeight="1">
      <c r="B73" s="57" t="s">
        <v>62</v>
      </c>
      <c r="C73" s="40"/>
      <c r="D73" s="58"/>
      <c r="E73" s="58"/>
      <c r="F73" s="58"/>
      <c r="G73" s="58"/>
      <c r="H73" s="58"/>
      <c r="I73" s="58"/>
      <c r="J73" s="200"/>
    </row>
    <row r="74" spans="2:10" ht="118.2" customHeight="1">
      <c r="B74" s="46" t="s">
        <v>18</v>
      </c>
      <c r="C74" s="41" t="s">
        <v>19</v>
      </c>
      <c r="D74" s="47">
        <v>0</v>
      </c>
      <c r="E74" s="47">
        <v>2000</v>
      </c>
      <c r="F74" s="47">
        <v>3500</v>
      </c>
      <c r="G74" s="47">
        <v>500</v>
      </c>
      <c r="H74" s="47">
        <v>270</v>
      </c>
      <c r="I74" s="47">
        <f t="shared" si="11"/>
        <v>324</v>
      </c>
      <c r="J74" s="105" t="s">
        <v>1757</v>
      </c>
    </row>
    <row r="75" spans="2:10" ht="100.8">
      <c r="B75" s="46" t="s">
        <v>21</v>
      </c>
      <c r="C75" s="41" t="s">
        <v>22</v>
      </c>
      <c r="D75" s="47">
        <v>0</v>
      </c>
      <c r="E75" s="47">
        <v>2000</v>
      </c>
      <c r="F75" s="47">
        <v>3500</v>
      </c>
      <c r="G75" s="47">
        <v>615</v>
      </c>
      <c r="H75" s="47">
        <v>340</v>
      </c>
      <c r="I75" s="47">
        <f t="shared" si="11"/>
        <v>408</v>
      </c>
      <c r="J75" s="105" t="s">
        <v>1758</v>
      </c>
    </row>
    <row r="76" spans="2:10" ht="100.8">
      <c r="B76" s="46" t="s">
        <v>24</v>
      </c>
      <c r="C76" s="41" t="s">
        <v>25</v>
      </c>
      <c r="D76" s="47">
        <v>0</v>
      </c>
      <c r="E76" s="47">
        <v>2000</v>
      </c>
      <c r="F76" s="47">
        <v>3500</v>
      </c>
      <c r="G76" s="47">
        <v>695</v>
      </c>
      <c r="H76" s="47">
        <v>360</v>
      </c>
      <c r="I76" s="47">
        <f t="shared" si="11"/>
        <v>432</v>
      </c>
      <c r="J76" s="105" t="s">
        <v>1759</v>
      </c>
    </row>
    <row r="77" spans="2:10" ht="100.8">
      <c r="B77" s="46" t="s">
        <v>27</v>
      </c>
      <c r="C77" s="41" t="s">
        <v>28</v>
      </c>
      <c r="D77" s="47">
        <v>0</v>
      </c>
      <c r="E77" s="47">
        <v>2000</v>
      </c>
      <c r="F77" s="47">
        <v>3500</v>
      </c>
      <c r="G77" s="47">
        <v>800</v>
      </c>
      <c r="H77" s="47">
        <v>380</v>
      </c>
      <c r="I77" s="47">
        <f t="shared" si="11"/>
        <v>456</v>
      </c>
      <c r="J77" s="105" t="s">
        <v>1760</v>
      </c>
    </row>
    <row r="78" spans="2:10" ht="100.8">
      <c r="B78" s="46" t="s">
        <v>30</v>
      </c>
      <c r="C78" s="41" t="s">
        <v>31</v>
      </c>
      <c r="D78" s="47">
        <v>0</v>
      </c>
      <c r="E78" s="47">
        <v>2000</v>
      </c>
      <c r="F78" s="47">
        <v>3500</v>
      </c>
      <c r="G78" s="47">
        <v>800</v>
      </c>
      <c r="H78" s="47">
        <v>380</v>
      </c>
      <c r="I78" s="47">
        <f t="shared" si="11"/>
        <v>456</v>
      </c>
      <c r="J78" s="105" t="s">
        <v>1761</v>
      </c>
    </row>
    <row r="79" spans="2:10" ht="100.8">
      <c r="B79" s="46" t="s">
        <v>33</v>
      </c>
      <c r="C79" s="41" t="s">
        <v>34</v>
      </c>
      <c r="D79" s="47">
        <v>0</v>
      </c>
      <c r="E79" s="47">
        <v>2000</v>
      </c>
      <c r="F79" s="47">
        <v>3500</v>
      </c>
      <c r="G79" s="47">
        <v>800</v>
      </c>
      <c r="H79" s="47">
        <v>410</v>
      </c>
      <c r="I79" s="47">
        <f t="shared" si="11"/>
        <v>492</v>
      </c>
      <c r="J79" s="105" t="s">
        <v>1762</v>
      </c>
    </row>
    <row r="80" spans="2:10" ht="100.8">
      <c r="B80" s="46" t="s">
        <v>36</v>
      </c>
      <c r="C80" s="41" t="s">
        <v>37</v>
      </c>
      <c r="D80" s="47">
        <v>0</v>
      </c>
      <c r="E80" s="47">
        <v>2000</v>
      </c>
      <c r="F80" s="47">
        <v>3500</v>
      </c>
      <c r="G80" s="47">
        <v>1075</v>
      </c>
      <c r="H80" s="47">
        <v>430</v>
      </c>
      <c r="I80" s="47">
        <f t="shared" si="11"/>
        <v>516</v>
      </c>
      <c r="J80" s="105" t="s">
        <v>1763</v>
      </c>
    </row>
    <row r="81" spans="2:10" ht="100.8">
      <c r="B81" s="46" t="s">
        <v>39</v>
      </c>
      <c r="C81" s="41" t="s">
        <v>40</v>
      </c>
      <c r="D81" s="47">
        <v>0</v>
      </c>
      <c r="E81" s="47">
        <v>3000</v>
      </c>
      <c r="F81" s="47">
        <v>5000</v>
      </c>
      <c r="G81" s="47">
        <v>1320</v>
      </c>
      <c r="H81" s="47">
        <v>730</v>
      </c>
      <c r="I81" s="47">
        <f t="shared" si="11"/>
        <v>876</v>
      </c>
      <c r="J81" s="105" t="s">
        <v>1764</v>
      </c>
    </row>
    <row r="82" spans="2:10" ht="100.8">
      <c r="B82" s="46" t="s">
        <v>42</v>
      </c>
      <c r="C82" s="41" t="s">
        <v>43</v>
      </c>
      <c r="D82" s="47">
        <v>0</v>
      </c>
      <c r="E82" s="47">
        <v>3000</v>
      </c>
      <c r="F82" s="47">
        <v>5000</v>
      </c>
      <c r="G82" s="47">
        <v>1675</v>
      </c>
      <c r="H82" s="47">
        <v>750</v>
      </c>
      <c r="I82" s="47">
        <f t="shared" si="11"/>
        <v>900</v>
      </c>
      <c r="J82" s="105" t="s">
        <v>1765</v>
      </c>
    </row>
    <row r="83" spans="2:10" ht="100.8">
      <c r="B83" s="46" t="s">
        <v>45</v>
      </c>
      <c r="C83" s="41" t="s">
        <v>43</v>
      </c>
      <c r="D83" s="47">
        <v>0</v>
      </c>
      <c r="E83" s="47">
        <v>3000</v>
      </c>
      <c r="F83" s="47">
        <v>5000</v>
      </c>
      <c r="G83" s="47">
        <v>1675</v>
      </c>
      <c r="H83" s="47">
        <v>750</v>
      </c>
      <c r="I83" s="47">
        <f t="shared" si="11"/>
        <v>900</v>
      </c>
      <c r="J83" s="105" t="s">
        <v>1765</v>
      </c>
    </row>
    <row r="84" spans="2:10" ht="100.8">
      <c r="B84" s="46" t="s">
        <v>46</v>
      </c>
      <c r="C84" s="41" t="s">
        <v>47</v>
      </c>
      <c r="D84" s="47">
        <v>0</v>
      </c>
      <c r="E84" s="47">
        <v>3000</v>
      </c>
      <c r="F84" s="47">
        <v>5000</v>
      </c>
      <c r="G84" s="47">
        <v>1675</v>
      </c>
      <c r="H84" s="47">
        <v>750</v>
      </c>
      <c r="I84" s="47">
        <f t="shared" si="11"/>
        <v>900</v>
      </c>
      <c r="J84" s="105" t="s">
        <v>1766</v>
      </c>
    </row>
    <row r="85" spans="2:10" ht="18.45" customHeight="1">
      <c r="B85" s="57" t="s">
        <v>63</v>
      </c>
      <c r="C85" s="40"/>
      <c r="D85" s="58"/>
      <c r="E85" s="58"/>
      <c r="F85" s="58"/>
      <c r="G85" s="58"/>
      <c r="H85" s="58"/>
      <c r="I85" s="58"/>
      <c r="J85" s="201"/>
    </row>
    <row r="86" spans="2:10" ht="129.15" customHeight="1">
      <c r="B86" s="83" t="s">
        <v>18</v>
      </c>
      <c r="C86" s="41" t="s">
        <v>19</v>
      </c>
      <c r="D86" s="47">
        <v>0</v>
      </c>
      <c r="E86" s="47">
        <v>2000</v>
      </c>
      <c r="F86" s="47">
        <v>3500</v>
      </c>
      <c r="G86" s="47">
        <v>500</v>
      </c>
      <c r="H86" s="47">
        <v>350</v>
      </c>
      <c r="I86" s="47">
        <f t="shared" si="11"/>
        <v>420</v>
      </c>
      <c r="J86" s="105" t="s">
        <v>1767</v>
      </c>
    </row>
    <row r="87" spans="2:10" ht="100.8">
      <c r="B87" s="83" t="s">
        <v>21</v>
      </c>
      <c r="C87" s="41" t="s">
        <v>22</v>
      </c>
      <c r="D87" s="47">
        <v>0</v>
      </c>
      <c r="E87" s="47">
        <v>2000</v>
      </c>
      <c r="F87" s="47">
        <v>3500</v>
      </c>
      <c r="G87" s="47">
        <v>615</v>
      </c>
      <c r="H87" s="47">
        <v>400</v>
      </c>
      <c r="I87" s="47">
        <f t="shared" si="11"/>
        <v>480</v>
      </c>
      <c r="J87" s="105" t="s">
        <v>1768</v>
      </c>
    </row>
    <row r="88" spans="2:10" ht="100.8">
      <c r="B88" s="83" t="s">
        <v>24</v>
      </c>
      <c r="C88" s="41" t="s">
        <v>25</v>
      </c>
      <c r="D88" s="47">
        <v>0</v>
      </c>
      <c r="E88" s="47">
        <v>2000</v>
      </c>
      <c r="F88" s="47">
        <v>3500</v>
      </c>
      <c r="G88" s="47">
        <v>695</v>
      </c>
      <c r="H88" s="47">
        <v>475</v>
      </c>
      <c r="I88" s="47">
        <f t="shared" si="11"/>
        <v>570</v>
      </c>
      <c r="J88" s="105" t="s">
        <v>1769</v>
      </c>
    </row>
    <row r="89" spans="2:10" ht="100.8">
      <c r="B89" s="83" t="s">
        <v>27</v>
      </c>
      <c r="C89" s="41" t="s">
        <v>28</v>
      </c>
      <c r="D89" s="47">
        <v>0</v>
      </c>
      <c r="E89" s="47">
        <v>2000</v>
      </c>
      <c r="F89" s="47">
        <v>3500</v>
      </c>
      <c r="G89" s="47">
        <v>800</v>
      </c>
      <c r="H89" s="47">
        <v>520</v>
      </c>
      <c r="I89" s="47">
        <f t="shared" si="11"/>
        <v>624</v>
      </c>
      <c r="J89" s="105" t="s">
        <v>1770</v>
      </c>
    </row>
    <row r="90" spans="2:10" ht="100.8">
      <c r="B90" s="83" t="s">
        <v>30</v>
      </c>
      <c r="C90" s="41" t="s">
        <v>31</v>
      </c>
      <c r="D90" s="47">
        <v>0</v>
      </c>
      <c r="E90" s="47">
        <v>2000</v>
      </c>
      <c r="F90" s="47">
        <v>3500</v>
      </c>
      <c r="G90" s="47">
        <v>800</v>
      </c>
      <c r="H90" s="47">
        <v>520</v>
      </c>
      <c r="I90" s="47">
        <f t="shared" si="11"/>
        <v>624</v>
      </c>
      <c r="J90" s="105" t="s">
        <v>1771</v>
      </c>
    </row>
    <row r="91" spans="2:10" ht="100.8">
      <c r="B91" s="83" t="s">
        <v>33</v>
      </c>
      <c r="C91" s="41" t="s">
        <v>34</v>
      </c>
      <c r="D91" s="47">
        <v>0</v>
      </c>
      <c r="E91" s="47">
        <v>2000</v>
      </c>
      <c r="F91" s="47">
        <v>3500</v>
      </c>
      <c r="G91" s="47">
        <v>800</v>
      </c>
      <c r="H91" s="47">
        <v>530</v>
      </c>
      <c r="I91" s="47">
        <f t="shared" si="11"/>
        <v>636</v>
      </c>
      <c r="J91" s="105" t="s">
        <v>1772</v>
      </c>
    </row>
    <row r="92" spans="2:10" ht="100.8">
      <c r="B92" s="83" t="s">
        <v>36</v>
      </c>
      <c r="C92" s="41" t="s">
        <v>37</v>
      </c>
      <c r="D92" s="47">
        <v>0</v>
      </c>
      <c r="E92" s="47">
        <v>2000</v>
      </c>
      <c r="F92" s="47">
        <v>3500</v>
      </c>
      <c r="G92" s="47">
        <v>1075</v>
      </c>
      <c r="H92" s="47">
        <v>800</v>
      </c>
      <c r="I92" s="47">
        <f t="shared" si="11"/>
        <v>960</v>
      </c>
      <c r="J92" s="105" t="s">
        <v>1773</v>
      </c>
    </row>
    <row r="93" spans="2:10" ht="100.8">
      <c r="B93" s="83" t="s">
        <v>1221</v>
      </c>
      <c r="C93" s="41" t="s">
        <v>40</v>
      </c>
      <c r="D93" s="47">
        <v>0</v>
      </c>
      <c r="E93" s="47">
        <v>2000</v>
      </c>
      <c r="F93" s="47">
        <v>3500</v>
      </c>
      <c r="G93" s="47">
        <v>1075</v>
      </c>
      <c r="H93" s="47">
        <v>825</v>
      </c>
      <c r="I93" s="47">
        <f t="shared" ref="I93" si="12">H93*1.2</f>
        <v>990</v>
      </c>
      <c r="J93" s="105" t="s">
        <v>1774</v>
      </c>
    </row>
    <row r="94" spans="2:10" ht="100.8">
      <c r="B94" s="83" t="s">
        <v>46</v>
      </c>
      <c r="C94" s="41" t="s">
        <v>47</v>
      </c>
      <c r="D94" s="47">
        <v>0</v>
      </c>
      <c r="E94" s="47">
        <v>2000</v>
      </c>
      <c r="F94" s="47">
        <v>3500</v>
      </c>
      <c r="G94" s="47">
        <v>1075</v>
      </c>
      <c r="H94" s="47">
        <v>890</v>
      </c>
      <c r="I94" s="47">
        <f t="shared" ref="I94" si="13">H94*1.2</f>
        <v>1068</v>
      </c>
      <c r="J94" s="105" t="s">
        <v>1775</v>
      </c>
    </row>
    <row r="95" spans="2:10" ht="21.75" customHeight="1">
      <c r="B95" s="57" t="s">
        <v>64</v>
      </c>
      <c r="C95" s="40"/>
      <c r="D95" s="58"/>
      <c r="E95" s="58"/>
      <c r="F95" s="58"/>
      <c r="G95" s="58"/>
      <c r="H95" s="58"/>
      <c r="I95" s="58"/>
      <c r="J95" s="201"/>
    </row>
    <row r="96" spans="2:10" ht="100.8">
      <c r="B96" s="83" t="s">
        <v>18</v>
      </c>
      <c r="C96" s="41" t="s">
        <v>19</v>
      </c>
      <c r="D96" s="47">
        <v>0</v>
      </c>
      <c r="E96" s="47">
        <v>2000</v>
      </c>
      <c r="F96" s="47">
        <v>3500</v>
      </c>
      <c r="G96" s="47">
        <v>550</v>
      </c>
      <c r="H96" s="47">
        <v>200</v>
      </c>
      <c r="I96" s="47">
        <f t="shared" si="11"/>
        <v>240</v>
      </c>
      <c r="J96" s="105" t="s">
        <v>1776</v>
      </c>
    </row>
    <row r="97" spans="2:10" ht="100.8">
      <c r="B97" s="83" t="s">
        <v>21</v>
      </c>
      <c r="C97" s="41" t="s">
        <v>22</v>
      </c>
      <c r="D97" s="47">
        <v>0</v>
      </c>
      <c r="E97" s="47">
        <v>2000</v>
      </c>
      <c r="F97" s="47">
        <v>3500</v>
      </c>
      <c r="G97" s="47">
        <v>750</v>
      </c>
      <c r="H97" s="47">
        <v>210</v>
      </c>
      <c r="I97" s="47">
        <f t="shared" si="11"/>
        <v>252</v>
      </c>
      <c r="J97" s="105" t="s">
        <v>1777</v>
      </c>
    </row>
    <row r="98" spans="2:10" ht="100.8">
      <c r="B98" s="83" t="s">
        <v>24</v>
      </c>
      <c r="C98" s="41" t="s">
        <v>25</v>
      </c>
      <c r="D98" s="47">
        <v>0</v>
      </c>
      <c r="E98" s="47">
        <v>2000</v>
      </c>
      <c r="F98" s="47">
        <v>3500</v>
      </c>
      <c r="G98" s="47">
        <v>750</v>
      </c>
      <c r="H98" s="47">
        <v>215</v>
      </c>
      <c r="I98" s="47">
        <f t="shared" si="11"/>
        <v>258</v>
      </c>
      <c r="J98" s="105" t="s">
        <v>1778</v>
      </c>
    </row>
    <row r="99" spans="2:10" ht="100.8">
      <c r="B99" s="83" t="s">
        <v>27</v>
      </c>
      <c r="C99" s="41" t="s">
        <v>28</v>
      </c>
      <c r="D99" s="47">
        <v>0</v>
      </c>
      <c r="E99" s="47">
        <v>2000</v>
      </c>
      <c r="F99" s="47">
        <v>3500</v>
      </c>
      <c r="G99" s="47">
        <v>870</v>
      </c>
      <c r="H99" s="47">
        <v>225</v>
      </c>
      <c r="I99" s="47">
        <f t="shared" si="11"/>
        <v>270</v>
      </c>
      <c r="J99" s="105" t="s">
        <v>1779</v>
      </c>
    </row>
    <row r="100" spans="2:10" ht="100.8">
      <c r="B100" s="83" t="s">
        <v>30</v>
      </c>
      <c r="C100" s="41" t="s">
        <v>31</v>
      </c>
      <c r="D100" s="47">
        <v>0</v>
      </c>
      <c r="E100" s="47">
        <v>2000</v>
      </c>
      <c r="F100" s="47">
        <v>3500</v>
      </c>
      <c r="G100" s="47">
        <v>870</v>
      </c>
      <c r="H100" s="47">
        <v>225</v>
      </c>
      <c r="I100" s="47">
        <f t="shared" si="11"/>
        <v>270</v>
      </c>
      <c r="J100" s="105" t="s">
        <v>1780</v>
      </c>
    </row>
    <row r="101" spans="2:10" ht="100.8">
      <c r="B101" s="83" t="s">
        <v>33</v>
      </c>
      <c r="C101" s="41" t="s">
        <v>34</v>
      </c>
      <c r="D101" s="47">
        <v>0</v>
      </c>
      <c r="E101" s="47">
        <v>2000</v>
      </c>
      <c r="F101" s="47">
        <v>3500</v>
      </c>
      <c r="G101" s="47">
        <v>870</v>
      </c>
      <c r="H101" s="47">
        <v>225</v>
      </c>
      <c r="I101" s="47">
        <f t="shared" si="11"/>
        <v>270</v>
      </c>
      <c r="J101" s="105" t="s">
        <v>1781</v>
      </c>
    </row>
    <row r="102" spans="2:10" ht="100.8">
      <c r="B102" s="83" t="s">
        <v>36</v>
      </c>
      <c r="C102" s="41" t="s">
        <v>37</v>
      </c>
      <c r="D102" s="47">
        <v>0</v>
      </c>
      <c r="E102" s="47">
        <v>2000</v>
      </c>
      <c r="F102" s="47">
        <v>3500</v>
      </c>
      <c r="G102" s="47">
        <v>1000</v>
      </c>
      <c r="H102" s="47">
        <v>240</v>
      </c>
      <c r="I102" s="47">
        <f t="shared" si="11"/>
        <v>288</v>
      </c>
      <c r="J102" s="105" t="s">
        <v>1782</v>
      </c>
    </row>
    <row r="103" spans="2:10" ht="100.8">
      <c r="B103" s="83" t="s">
        <v>39</v>
      </c>
      <c r="C103" s="41" t="s">
        <v>40</v>
      </c>
      <c r="D103" s="47">
        <v>0</v>
      </c>
      <c r="E103" s="47">
        <v>3000</v>
      </c>
      <c r="F103" s="47">
        <v>5000</v>
      </c>
      <c r="G103" s="47">
        <v>1000</v>
      </c>
      <c r="H103" s="47">
        <v>310</v>
      </c>
      <c r="I103" s="47">
        <f t="shared" si="11"/>
        <v>372</v>
      </c>
      <c r="J103" s="105" t="s">
        <v>1783</v>
      </c>
    </row>
    <row r="104" spans="2:10" ht="100.8">
      <c r="B104" s="83" t="s">
        <v>42</v>
      </c>
      <c r="C104" s="41" t="s">
        <v>43</v>
      </c>
      <c r="D104" s="47">
        <v>0</v>
      </c>
      <c r="E104" s="47">
        <v>3000</v>
      </c>
      <c r="F104" s="47">
        <v>5000</v>
      </c>
      <c r="G104" s="47">
        <v>1200</v>
      </c>
      <c r="H104" s="47">
        <v>320</v>
      </c>
      <c r="I104" s="47">
        <f t="shared" si="11"/>
        <v>384</v>
      </c>
      <c r="J104" s="105" t="s">
        <v>1784</v>
      </c>
    </row>
    <row r="105" spans="2:10" ht="100.8">
      <c r="B105" s="83" t="s">
        <v>45</v>
      </c>
      <c r="C105" s="41" t="s">
        <v>43</v>
      </c>
      <c r="D105" s="47">
        <v>0</v>
      </c>
      <c r="E105" s="47">
        <v>3000</v>
      </c>
      <c r="F105" s="47">
        <v>5000</v>
      </c>
      <c r="G105" s="47">
        <v>1200</v>
      </c>
      <c r="H105" s="47">
        <v>320</v>
      </c>
      <c r="I105" s="47">
        <f t="shared" si="11"/>
        <v>384</v>
      </c>
      <c r="J105" s="105" t="s">
        <v>1784</v>
      </c>
    </row>
    <row r="106" spans="2:10" ht="100.8">
      <c r="B106" s="83" t="s">
        <v>46</v>
      </c>
      <c r="C106" s="41" t="s">
        <v>47</v>
      </c>
      <c r="D106" s="47">
        <v>0</v>
      </c>
      <c r="E106" s="47">
        <v>3000</v>
      </c>
      <c r="F106" s="47">
        <v>5000</v>
      </c>
      <c r="G106" s="47">
        <v>1200</v>
      </c>
      <c r="H106" s="47">
        <v>320</v>
      </c>
      <c r="I106" s="47">
        <f t="shared" si="11"/>
        <v>384</v>
      </c>
      <c r="J106" s="105" t="s">
        <v>1785</v>
      </c>
    </row>
    <row r="107" spans="2:10" ht="100.8">
      <c r="B107" s="83" t="s">
        <v>1705</v>
      </c>
      <c r="C107" s="41" t="s">
        <v>1706</v>
      </c>
      <c r="D107" s="47">
        <v>0</v>
      </c>
      <c r="E107" s="47">
        <v>3000</v>
      </c>
      <c r="F107" s="47">
        <v>5000</v>
      </c>
      <c r="G107" s="47">
        <v>1200</v>
      </c>
      <c r="H107" s="47">
        <v>620</v>
      </c>
      <c r="I107" s="47">
        <f t="shared" ref="I107" si="14">H107*1.2</f>
        <v>744</v>
      </c>
      <c r="J107" s="105" t="s">
        <v>1786</v>
      </c>
    </row>
    <row r="108" spans="2:10" ht="100.8">
      <c r="B108" s="83" t="s">
        <v>1708</v>
      </c>
      <c r="C108" s="41" t="s">
        <v>1709</v>
      </c>
      <c r="D108" s="47">
        <v>0</v>
      </c>
      <c r="E108" s="47">
        <v>3000</v>
      </c>
      <c r="F108" s="47">
        <v>5000</v>
      </c>
      <c r="G108" s="47">
        <v>1200</v>
      </c>
      <c r="H108" s="47">
        <v>870</v>
      </c>
      <c r="I108" s="47">
        <f t="shared" ref="I108:I109" si="15">H108*1.2</f>
        <v>1044</v>
      </c>
      <c r="J108" s="105" t="s">
        <v>1787</v>
      </c>
    </row>
    <row r="109" spans="2:10" ht="100.8">
      <c r="B109" s="83" t="s">
        <v>1711</v>
      </c>
      <c r="C109" s="41" t="s">
        <v>1712</v>
      </c>
      <c r="D109" s="47">
        <v>0</v>
      </c>
      <c r="E109" s="47">
        <v>3000</v>
      </c>
      <c r="F109" s="47">
        <v>5000</v>
      </c>
      <c r="G109" s="47">
        <v>1200</v>
      </c>
      <c r="H109" s="47">
        <v>1220</v>
      </c>
      <c r="I109" s="47">
        <f t="shared" si="15"/>
        <v>1464</v>
      </c>
      <c r="J109" s="105" t="s">
        <v>1788</v>
      </c>
    </row>
    <row r="110" spans="2:10" ht="18.45" customHeight="1">
      <c r="B110" s="57" t="s">
        <v>65</v>
      </c>
      <c r="C110" s="40"/>
      <c r="D110" s="58"/>
      <c r="E110" s="58"/>
      <c r="F110" s="58"/>
      <c r="G110" s="58"/>
      <c r="H110" s="58"/>
      <c r="I110" s="58"/>
      <c r="J110" s="201"/>
    </row>
    <row r="111" spans="2:10" ht="100.8">
      <c r="B111" s="83" t="s">
        <v>18</v>
      </c>
      <c r="C111" s="41" t="s">
        <v>19</v>
      </c>
      <c r="D111" s="47">
        <v>0</v>
      </c>
      <c r="E111" s="47">
        <v>2000</v>
      </c>
      <c r="F111" s="47">
        <v>3500</v>
      </c>
      <c r="G111" s="47">
        <v>688</v>
      </c>
      <c r="H111" s="47">
        <v>270</v>
      </c>
      <c r="I111" s="47">
        <f t="shared" si="11"/>
        <v>324</v>
      </c>
      <c r="J111" s="105" t="s">
        <v>1799</v>
      </c>
    </row>
    <row r="112" spans="2:10" ht="100.8">
      <c r="B112" s="83" t="s">
        <v>21</v>
      </c>
      <c r="C112" s="41" t="s">
        <v>22</v>
      </c>
      <c r="D112" s="47">
        <v>0</v>
      </c>
      <c r="E112" s="47">
        <v>2000</v>
      </c>
      <c r="F112" s="47">
        <v>3500</v>
      </c>
      <c r="G112" s="47">
        <v>840</v>
      </c>
      <c r="H112" s="47">
        <v>340</v>
      </c>
      <c r="I112" s="47">
        <f t="shared" si="11"/>
        <v>408</v>
      </c>
      <c r="J112" s="105" t="s">
        <v>1800</v>
      </c>
    </row>
    <row r="113" spans="2:10" ht="100.8">
      <c r="B113" s="83" t="s">
        <v>24</v>
      </c>
      <c r="C113" s="41" t="s">
        <v>25</v>
      </c>
      <c r="D113" s="47">
        <v>0</v>
      </c>
      <c r="E113" s="47">
        <v>2000</v>
      </c>
      <c r="F113" s="47">
        <v>3500</v>
      </c>
      <c r="G113" s="47">
        <v>1000</v>
      </c>
      <c r="H113" s="47">
        <v>360</v>
      </c>
      <c r="I113" s="47">
        <f t="shared" si="11"/>
        <v>432</v>
      </c>
      <c r="J113" s="105" t="s">
        <v>1801</v>
      </c>
    </row>
    <row r="114" spans="2:10" ht="100.8">
      <c r="B114" s="83" t="s">
        <v>27</v>
      </c>
      <c r="C114" s="41" t="s">
        <v>28</v>
      </c>
      <c r="D114" s="47">
        <v>0</v>
      </c>
      <c r="E114" s="47">
        <v>2000</v>
      </c>
      <c r="F114" s="47">
        <v>3500</v>
      </c>
      <c r="G114" s="47">
        <v>1020</v>
      </c>
      <c r="H114" s="47">
        <v>410</v>
      </c>
      <c r="I114" s="47">
        <f t="shared" si="11"/>
        <v>492</v>
      </c>
      <c r="J114" s="105" t="s">
        <v>1802</v>
      </c>
    </row>
    <row r="115" spans="2:10" ht="100.8">
      <c r="B115" s="83" t="s">
        <v>30</v>
      </c>
      <c r="C115" s="41" t="s">
        <v>31</v>
      </c>
      <c r="D115" s="47">
        <v>0</v>
      </c>
      <c r="E115" s="47">
        <v>2000</v>
      </c>
      <c r="F115" s="47">
        <v>3500</v>
      </c>
      <c r="G115" s="47">
        <v>1100</v>
      </c>
      <c r="H115" s="47">
        <v>410</v>
      </c>
      <c r="I115" s="47">
        <f t="shared" si="11"/>
        <v>492</v>
      </c>
      <c r="J115" s="105" t="s">
        <v>1803</v>
      </c>
    </row>
    <row r="116" spans="2:10" ht="100.8">
      <c r="B116" s="83" t="s">
        <v>33</v>
      </c>
      <c r="C116" s="41" t="s">
        <v>34</v>
      </c>
      <c r="D116" s="47">
        <v>0</v>
      </c>
      <c r="E116" s="47">
        <v>2000</v>
      </c>
      <c r="F116" s="47">
        <v>3500</v>
      </c>
      <c r="G116" s="47">
        <v>1100</v>
      </c>
      <c r="H116" s="47">
        <v>410</v>
      </c>
      <c r="I116" s="47">
        <f t="shared" si="11"/>
        <v>492</v>
      </c>
      <c r="J116" s="105" t="s">
        <v>1804</v>
      </c>
    </row>
    <row r="117" spans="2:10" ht="100.8">
      <c r="B117" s="83" t="s">
        <v>36</v>
      </c>
      <c r="C117" s="41" t="s">
        <v>37</v>
      </c>
      <c r="D117" s="47">
        <v>0</v>
      </c>
      <c r="E117" s="47">
        <v>2000</v>
      </c>
      <c r="F117" s="47">
        <v>3500</v>
      </c>
      <c r="G117" s="47">
        <v>1350</v>
      </c>
      <c r="H117" s="47">
        <v>440</v>
      </c>
      <c r="I117" s="47">
        <f t="shared" si="11"/>
        <v>528</v>
      </c>
      <c r="J117" s="105" t="s">
        <v>1805</v>
      </c>
    </row>
    <row r="118" spans="2:10" ht="100.8">
      <c r="B118" s="83" t="s">
        <v>39</v>
      </c>
      <c r="C118" s="41" t="s">
        <v>40</v>
      </c>
      <c r="D118" s="47">
        <v>0</v>
      </c>
      <c r="E118" s="47">
        <v>3000</v>
      </c>
      <c r="F118" s="47">
        <v>5000</v>
      </c>
      <c r="G118" s="47">
        <v>1550</v>
      </c>
      <c r="H118" s="47">
        <v>730</v>
      </c>
      <c r="I118" s="47">
        <f t="shared" si="11"/>
        <v>876</v>
      </c>
      <c r="J118" s="105" t="s">
        <v>1806</v>
      </c>
    </row>
    <row r="119" spans="2:10" ht="100.8">
      <c r="B119" s="83" t="s">
        <v>42</v>
      </c>
      <c r="C119" s="41" t="s">
        <v>43</v>
      </c>
      <c r="D119" s="47">
        <v>0</v>
      </c>
      <c r="E119" s="47">
        <v>3000</v>
      </c>
      <c r="F119" s="47">
        <v>5000</v>
      </c>
      <c r="G119" s="47">
        <v>1950</v>
      </c>
      <c r="H119" s="47">
        <v>750</v>
      </c>
      <c r="I119" s="47">
        <f t="shared" si="11"/>
        <v>900</v>
      </c>
      <c r="J119" s="105" t="s">
        <v>1807</v>
      </c>
    </row>
    <row r="120" spans="2:10" ht="100.8">
      <c r="B120" s="83" t="s">
        <v>45</v>
      </c>
      <c r="C120" s="41" t="s">
        <v>43</v>
      </c>
      <c r="D120" s="47">
        <v>0</v>
      </c>
      <c r="E120" s="47">
        <v>3000</v>
      </c>
      <c r="F120" s="47">
        <v>5000</v>
      </c>
      <c r="G120" s="47">
        <v>1950</v>
      </c>
      <c r="H120" s="47">
        <v>750</v>
      </c>
      <c r="I120" s="47">
        <f t="shared" si="11"/>
        <v>900</v>
      </c>
      <c r="J120" s="105" t="s">
        <v>1807</v>
      </c>
    </row>
    <row r="121" spans="2:10" ht="100.8">
      <c r="B121" s="83" t="s">
        <v>46</v>
      </c>
      <c r="C121" s="41" t="s">
        <v>47</v>
      </c>
      <c r="D121" s="47">
        <v>0</v>
      </c>
      <c r="E121" s="47">
        <v>3000</v>
      </c>
      <c r="F121" s="47">
        <v>5000</v>
      </c>
      <c r="G121" s="47">
        <v>1950</v>
      </c>
      <c r="H121" s="47">
        <v>750</v>
      </c>
      <c r="I121" s="47">
        <f t="shared" si="11"/>
        <v>900</v>
      </c>
      <c r="J121" s="105" t="s">
        <v>1808</v>
      </c>
    </row>
    <row r="122" spans="2:10" s="59" customFormat="1" ht="21.75" customHeight="1">
      <c r="B122" s="57" t="s">
        <v>66</v>
      </c>
      <c r="C122" s="40"/>
      <c r="D122" s="58"/>
      <c r="E122" s="58"/>
      <c r="F122" s="58"/>
      <c r="G122" s="58"/>
      <c r="H122" s="58"/>
      <c r="I122" s="58"/>
      <c r="J122" s="201"/>
    </row>
    <row r="123" spans="2:10" s="59" customFormat="1" ht="100.8">
      <c r="B123" s="83" t="s">
        <v>18</v>
      </c>
      <c r="C123" s="41" t="s">
        <v>19</v>
      </c>
      <c r="D123" s="47">
        <v>0</v>
      </c>
      <c r="E123" s="47">
        <v>2000</v>
      </c>
      <c r="F123" s="47">
        <v>3500</v>
      </c>
      <c r="G123" s="47">
        <v>830</v>
      </c>
      <c r="H123" s="47">
        <v>270</v>
      </c>
      <c r="I123" s="47">
        <f t="shared" si="11"/>
        <v>324</v>
      </c>
      <c r="J123" s="105" t="s">
        <v>1789</v>
      </c>
    </row>
    <row r="124" spans="2:10" s="59" customFormat="1" ht="100.8">
      <c r="B124" s="83" t="s">
        <v>21</v>
      </c>
      <c r="C124" s="41" t="s">
        <v>22</v>
      </c>
      <c r="D124" s="47">
        <v>0</v>
      </c>
      <c r="E124" s="47">
        <v>2000</v>
      </c>
      <c r="F124" s="47">
        <v>3500</v>
      </c>
      <c r="G124" s="47">
        <v>960</v>
      </c>
      <c r="H124" s="47">
        <v>340</v>
      </c>
      <c r="I124" s="47">
        <f t="shared" si="11"/>
        <v>408</v>
      </c>
      <c r="J124" s="105" t="s">
        <v>1790</v>
      </c>
    </row>
    <row r="125" spans="2:10" s="59" customFormat="1" ht="100.8">
      <c r="B125" s="83" t="s">
        <v>24</v>
      </c>
      <c r="C125" s="41" t="s">
        <v>25</v>
      </c>
      <c r="D125" s="47">
        <v>0</v>
      </c>
      <c r="E125" s="47">
        <v>2000</v>
      </c>
      <c r="F125" s="47">
        <v>3500</v>
      </c>
      <c r="G125" s="47">
        <v>1320</v>
      </c>
      <c r="H125" s="47">
        <v>360</v>
      </c>
      <c r="I125" s="47">
        <f t="shared" si="11"/>
        <v>432</v>
      </c>
      <c r="J125" s="105" t="s">
        <v>1791</v>
      </c>
    </row>
    <row r="126" spans="2:10" s="59" customFormat="1" ht="100.8">
      <c r="B126" s="83" t="s">
        <v>27</v>
      </c>
      <c r="C126" s="41" t="s">
        <v>28</v>
      </c>
      <c r="D126" s="47">
        <v>0</v>
      </c>
      <c r="E126" s="47">
        <v>2000</v>
      </c>
      <c r="F126" s="47">
        <v>3500</v>
      </c>
      <c r="G126" s="47">
        <v>1340</v>
      </c>
      <c r="H126" s="47">
        <v>410</v>
      </c>
      <c r="I126" s="47">
        <f t="shared" si="11"/>
        <v>492</v>
      </c>
      <c r="J126" s="105" t="s">
        <v>1792</v>
      </c>
    </row>
    <row r="127" spans="2:10" s="59" customFormat="1" ht="100.8">
      <c r="B127" s="83" t="s">
        <v>30</v>
      </c>
      <c r="C127" s="41" t="s">
        <v>31</v>
      </c>
      <c r="D127" s="47">
        <v>0</v>
      </c>
      <c r="E127" s="47">
        <v>2000</v>
      </c>
      <c r="F127" s="47">
        <v>3500</v>
      </c>
      <c r="G127" s="47">
        <v>1460</v>
      </c>
      <c r="H127" s="47">
        <v>410</v>
      </c>
      <c r="I127" s="47">
        <f t="shared" si="11"/>
        <v>492</v>
      </c>
      <c r="J127" s="105" t="s">
        <v>1793</v>
      </c>
    </row>
    <row r="128" spans="2:10" s="59" customFormat="1" ht="100.8">
      <c r="B128" s="83" t="s">
        <v>33</v>
      </c>
      <c r="C128" s="41" t="s">
        <v>34</v>
      </c>
      <c r="D128" s="47">
        <v>0</v>
      </c>
      <c r="E128" s="47">
        <v>2000</v>
      </c>
      <c r="F128" s="47">
        <v>3500</v>
      </c>
      <c r="G128" s="47">
        <v>1460</v>
      </c>
      <c r="H128" s="47">
        <v>410</v>
      </c>
      <c r="I128" s="47">
        <f t="shared" si="11"/>
        <v>492</v>
      </c>
      <c r="J128" s="105" t="s">
        <v>1794</v>
      </c>
    </row>
    <row r="129" spans="2:10" s="59" customFormat="1" ht="100.8">
      <c r="B129" s="83" t="s">
        <v>36</v>
      </c>
      <c r="C129" s="41" t="s">
        <v>37</v>
      </c>
      <c r="D129" s="47">
        <v>0</v>
      </c>
      <c r="E129" s="47">
        <v>2000</v>
      </c>
      <c r="F129" s="47">
        <v>3500</v>
      </c>
      <c r="G129" s="47">
        <v>1660</v>
      </c>
      <c r="H129" s="47">
        <v>440</v>
      </c>
      <c r="I129" s="47">
        <f t="shared" si="11"/>
        <v>528</v>
      </c>
      <c r="J129" s="105" t="s">
        <v>1795</v>
      </c>
    </row>
    <row r="130" spans="2:10" s="59" customFormat="1" ht="100.8">
      <c r="B130" s="83" t="s">
        <v>39</v>
      </c>
      <c r="C130" s="41" t="s">
        <v>40</v>
      </c>
      <c r="D130" s="47">
        <v>0</v>
      </c>
      <c r="E130" s="47">
        <v>3000</v>
      </c>
      <c r="F130" s="47">
        <v>5000</v>
      </c>
      <c r="G130" s="47">
        <v>1850</v>
      </c>
      <c r="H130" s="47">
        <v>730</v>
      </c>
      <c r="I130" s="47">
        <f t="shared" si="11"/>
        <v>876</v>
      </c>
      <c r="J130" s="105" t="s">
        <v>1796</v>
      </c>
    </row>
    <row r="131" spans="2:10" s="59" customFormat="1" ht="100.8">
      <c r="B131" s="83" t="s">
        <v>42</v>
      </c>
      <c r="C131" s="41" t="s">
        <v>43</v>
      </c>
      <c r="D131" s="47">
        <v>0</v>
      </c>
      <c r="E131" s="47">
        <v>3000</v>
      </c>
      <c r="F131" s="47">
        <v>5000</v>
      </c>
      <c r="G131" s="47">
        <v>2280</v>
      </c>
      <c r="H131" s="47">
        <v>750</v>
      </c>
      <c r="I131" s="47">
        <f t="shared" si="11"/>
        <v>900</v>
      </c>
      <c r="J131" s="105" t="s">
        <v>1797</v>
      </c>
    </row>
    <row r="132" spans="2:10" s="59" customFormat="1" ht="100.8">
      <c r="B132" s="83" t="s">
        <v>45</v>
      </c>
      <c r="C132" s="41" t="s">
        <v>43</v>
      </c>
      <c r="D132" s="47">
        <v>0</v>
      </c>
      <c r="E132" s="47">
        <v>3000</v>
      </c>
      <c r="F132" s="47">
        <v>5000</v>
      </c>
      <c r="G132" s="47">
        <v>2280</v>
      </c>
      <c r="H132" s="47">
        <v>750</v>
      </c>
      <c r="I132" s="47">
        <f t="shared" ref="I132:I215" si="16">H132*1.2</f>
        <v>900</v>
      </c>
      <c r="J132" s="105" t="s">
        <v>1797</v>
      </c>
    </row>
    <row r="133" spans="2:10" s="59" customFormat="1" ht="100.8">
      <c r="B133" s="83" t="s">
        <v>46</v>
      </c>
      <c r="C133" s="41" t="s">
        <v>47</v>
      </c>
      <c r="D133" s="47">
        <v>0</v>
      </c>
      <c r="E133" s="47">
        <v>3000</v>
      </c>
      <c r="F133" s="47">
        <v>5000</v>
      </c>
      <c r="G133" s="47">
        <v>2280</v>
      </c>
      <c r="H133" s="47">
        <v>750</v>
      </c>
      <c r="I133" s="47">
        <f t="shared" si="16"/>
        <v>900</v>
      </c>
      <c r="J133" s="105" t="s">
        <v>1798</v>
      </c>
    </row>
    <row r="134" spans="2:10">
      <c r="B134" s="57" t="s">
        <v>67</v>
      </c>
      <c r="C134" s="40"/>
      <c r="D134" s="58"/>
      <c r="E134" s="58"/>
      <c r="F134" s="58"/>
      <c r="G134" s="58"/>
      <c r="H134" s="58"/>
      <c r="I134" s="58"/>
      <c r="J134" s="200"/>
    </row>
    <row r="135" spans="2:10" ht="86.4">
      <c r="B135" s="46" t="s">
        <v>1809</v>
      </c>
      <c r="C135" s="41" t="s">
        <v>1810</v>
      </c>
      <c r="D135" s="47">
        <v>0</v>
      </c>
      <c r="E135" s="47">
        <v>300</v>
      </c>
      <c r="F135" s="47">
        <v>600</v>
      </c>
      <c r="G135" s="47">
        <v>160</v>
      </c>
      <c r="H135" s="47">
        <v>100</v>
      </c>
      <c r="I135" s="47">
        <f>H135*1.2</f>
        <v>120</v>
      </c>
      <c r="J135" s="105" t="s">
        <v>1811</v>
      </c>
    </row>
    <row r="136" spans="2:10" ht="86.4">
      <c r="B136" s="46" t="s">
        <v>68</v>
      </c>
      <c r="C136" s="41" t="s">
        <v>69</v>
      </c>
      <c r="D136" s="47">
        <v>0</v>
      </c>
      <c r="E136" s="47">
        <v>300</v>
      </c>
      <c r="F136" s="47">
        <v>600</v>
      </c>
      <c r="G136" s="47">
        <v>160</v>
      </c>
      <c r="H136" s="47">
        <v>100</v>
      </c>
      <c r="I136" s="47">
        <f>H136*1.2</f>
        <v>120</v>
      </c>
      <c r="J136" s="105" t="s">
        <v>70</v>
      </c>
    </row>
    <row r="137" spans="2:10" ht="86.4">
      <c r="B137" s="46" t="s">
        <v>68</v>
      </c>
      <c r="C137" s="41" t="s">
        <v>71</v>
      </c>
      <c r="D137" s="47">
        <v>0</v>
      </c>
      <c r="E137" s="47">
        <v>300</v>
      </c>
      <c r="F137" s="47">
        <v>600</v>
      </c>
      <c r="G137" s="47">
        <v>160</v>
      </c>
      <c r="H137" s="47">
        <v>100</v>
      </c>
      <c r="I137" s="47">
        <f t="shared" si="16"/>
        <v>120</v>
      </c>
      <c r="J137" s="105" t="s">
        <v>70</v>
      </c>
    </row>
    <row r="138" spans="2:10" ht="86.4">
      <c r="B138" s="46" t="s">
        <v>68</v>
      </c>
      <c r="C138" s="41" t="s">
        <v>72</v>
      </c>
      <c r="D138" s="47">
        <v>0</v>
      </c>
      <c r="E138" s="47">
        <v>300</v>
      </c>
      <c r="F138" s="47">
        <v>600</v>
      </c>
      <c r="G138" s="47">
        <v>250</v>
      </c>
      <c r="H138" s="47">
        <v>160</v>
      </c>
      <c r="I138" s="47">
        <f t="shared" si="16"/>
        <v>192</v>
      </c>
      <c r="J138" s="105" t="s">
        <v>73</v>
      </c>
    </row>
    <row r="139" spans="2:10" ht="86.4">
      <c r="B139" s="46" t="s">
        <v>74</v>
      </c>
      <c r="C139" s="41" t="s">
        <v>75</v>
      </c>
      <c r="D139" s="47">
        <v>0</v>
      </c>
      <c r="E139" s="47">
        <v>300</v>
      </c>
      <c r="F139" s="47">
        <v>600</v>
      </c>
      <c r="G139" s="47">
        <v>170</v>
      </c>
      <c r="H139" s="47">
        <v>105</v>
      </c>
      <c r="I139" s="47">
        <f t="shared" si="16"/>
        <v>126</v>
      </c>
      <c r="J139" s="105" t="s">
        <v>76</v>
      </c>
    </row>
    <row r="140" spans="2:10" ht="86.4">
      <c r="B140" s="46" t="s">
        <v>74</v>
      </c>
      <c r="C140" s="41" t="s">
        <v>77</v>
      </c>
      <c r="D140" s="47">
        <v>0</v>
      </c>
      <c r="E140" s="47">
        <v>300</v>
      </c>
      <c r="F140" s="47">
        <v>600</v>
      </c>
      <c r="G140" s="47">
        <v>170</v>
      </c>
      <c r="H140" s="47">
        <v>105</v>
      </c>
      <c r="I140" s="84">
        <f t="shared" si="16"/>
        <v>126</v>
      </c>
      <c r="J140" s="105" t="s">
        <v>76</v>
      </c>
    </row>
    <row r="141" spans="2:10" ht="86.4">
      <c r="B141" s="46" t="s">
        <v>74</v>
      </c>
      <c r="C141" s="41" t="s">
        <v>78</v>
      </c>
      <c r="D141" s="47">
        <v>0</v>
      </c>
      <c r="E141" s="47">
        <v>300</v>
      </c>
      <c r="F141" s="47">
        <v>600</v>
      </c>
      <c r="G141" s="47">
        <v>300</v>
      </c>
      <c r="H141" s="47">
        <v>260</v>
      </c>
      <c r="I141" s="84">
        <f t="shared" si="16"/>
        <v>312</v>
      </c>
      <c r="J141" s="105" t="s">
        <v>76</v>
      </c>
    </row>
    <row r="142" spans="2:10" ht="86.4">
      <c r="B142" s="46" t="s">
        <v>79</v>
      </c>
      <c r="C142" s="41" t="s">
        <v>80</v>
      </c>
      <c r="D142" s="47">
        <v>0</v>
      </c>
      <c r="E142" s="47">
        <v>300</v>
      </c>
      <c r="F142" s="47">
        <v>600</v>
      </c>
      <c r="G142" s="47">
        <v>280</v>
      </c>
      <c r="H142" s="47">
        <v>115</v>
      </c>
      <c r="I142" s="47">
        <f t="shared" si="16"/>
        <v>138</v>
      </c>
      <c r="J142" s="105" t="s">
        <v>81</v>
      </c>
    </row>
    <row r="143" spans="2:10" ht="86.4">
      <c r="B143" s="46" t="s">
        <v>79</v>
      </c>
      <c r="C143" s="41" t="s">
        <v>82</v>
      </c>
      <c r="D143" s="47">
        <v>0</v>
      </c>
      <c r="E143" s="47">
        <v>300</v>
      </c>
      <c r="F143" s="47">
        <v>600</v>
      </c>
      <c r="G143" s="47">
        <v>280</v>
      </c>
      <c r="H143" s="47">
        <v>115</v>
      </c>
      <c r="I143" s="84">
        <f t="shared" si="16"/>
        <v>138</v>
      </c>
      <c r="J143" s="105" t="s">
        <v>81</v>
      </c>
    </row>
    <row r="144" spans="2:10" ht="86.4">
      <c r="B144" s="46" t="s">
        <v>79</v>
      </c>
      <c r="C144" s="41" t="s">
        <v>83</v>
      </c>
      <c r="D144" s="47">
        <v>0</v>
      </c>
      <c r="E144" s="47">
        <v>300</v>
      </c>
      <c r="F144" s="47">
        <v>600</v>
      </c>
      <c r="G144" s="47">
        <v>350</v>
      </c>
      <c r="H144" s="47">
        <v>165</v>
      </c>
      <c r="I144" s="84">
        <f t="shared" si="16"/>
        <v>198</v>
      </c>
      <c r="J144" s="105" t="s">
        <v>81</v>
      </c>
    </row>
    <row r="145" spans="2:10" ht="108" customHeight="1">
      <c r="B145" s="46" t="s">
        <v>84</v>
      </c>
      <c r="C145" s="41" t="s">
        <v>85</v>
      </c>
      <c r="D145" s="47">
        <v>0</v>
      </c>
      <c r="E145" s="47">
        <v>600</v>
      </c>
      <c r="F145" s="47">
        <v>1200</v>
      </c>
      <c r="G145" s="47">
        <v>375</v>
      </c>
      <c r="H145" s="47">
        <v>145</v>
      </c>
      <c r="I145" s="47">
        <f t="shared" si="16"/>
        <v>174</v>
      </c>
      <c r="J145" s="105" t="s">
        <v>86</v>
      </c>
    </row>
    <row r="146" spans="2:10" ht="86.4">
      <c r="B146" s="46" t="s">
        <v>84</v>
      </c>
      <c r="C146" s="41" t="s">
        <v>87</v>
      </c>
      <c r="D146" s="47">
        <v>0</v>
      </c>
      <c r="E146" s="47">
        <v>600</v>
      </c>
      <c r="F146" s="47">
        <v>1200</v>
      </c>
      <c r="G146" s="47">
        <v>445</v>
      </c>
      <c r="H146" s="47">
        <v>165</v>
      </c>
      <c r="I146" s="84">
        <f t="shared" si="16"/>
        <v>198</v>
      </c>
      <c r="J146" s="105" t="s">
        <v>86</v>
      </c>
    </row>
    <row r="147" spans="2:10" ht="100.8">
      <c r="B147" s="46" t="s">
        <v>18</v>
      </c>
      <c r="C147" s="41" t="s">
        <v>19</v>
      </c>
      <c r="D147" s="47">
        <v>0</v>
      </c>
      <c r="E147" s="47">
        <v>2000</v>
      </c>
      <c r="F147" s="47">
        <v>3500</v>
      </c>
      <c r="G147" s="47">
        <v>300</v>
      </c>
      <c r="H147" s="47">
        <v>135</v>
      </c>
      <c r="I147" s="47">
        <f t="shared" si="16"/>
        <v>162</v>
      </c>
      <c r="J147" s="105" t="s">
        <v>88</v>
      </c>
    </row>
    <row r="148" spans="2:10">
      <c r="B148" s="57" t="s">
        <v>89</v>
      </c>
      <c r="C148" s="40"/>
      <c r="D148" s="58"/>
      <c r="E148" s="58"/>
      <c r="F148" s="58"/>
      <c r="G148" s="58"/>
      <c r="H148" s="58"/>
      <c r="I148" s="58"/>
      <c r="J148" s="200"/>
    </row>
    <row r="149" spans="2:10" ht="251.4" customHeight="1">
      <c r="B149" s="46" t="s">
        <v>74</v>
      </c>
      <c r="C149" s="41" t="s">
        <v>90</v>
      </c>
      <c r="D149" s="47">
        <v>0</v>
      </c>
      <c r="E149" s="47">
        <v>75</v>
      </c>
      <c r="F149" s="47">
        <v>150</v>
      </c>
      <c r="G149" s="47">
        <v>70</v>
      </c>
      <c r="H149" s="47">
        <v>33</v>
      </c>
      <c r="I149" s="47">
        <f t="shared" si="16"/>
        <v>39.6</v>
      </c>
      <c r="J149" s="105" t="s">
        <v>91</v>
      </c>
    </row>
    <row r="150" spans="2:10" ht="239.85" customHeight="1">
      <c r="B150" s="46" t="s">
        <v>79</v>
      </c>
      <c r="C150" s="41" t="s">
        <v>90</v>
      </c>
      <c r="D150" s="47">
        <v>0</v>
      </c>
      <c r="E150" s="47">
        <v>75</v>
      </c>
      <c r="F150" s="47">
        <v>150</v>
      </c>
      <c r="G150" s="47">
        <v>70</v>
      </c>
      <c r="H150" s="47">
        <v>33</v>
      </c>
      <c r="I150" s="47">
        <f t="shared" si="16"/>
        <v>39.6</v>
      </c>
      <c r="J150" s="105" t="s">
        <v>91</v>
      </c>
    </row>
    <row r="151" spans="2:10" ht="235.65" customHeight="1">
      <c r="B151" s="46" t="s">
        <v>84</v>
      </c>
      <c r="C151" s="41" t="s">
        <v>90</v>
      </c>
      <c r="D151" s="47">
        <v>0</v>
      </c>
      <c r="E151" s="47">
        <v>75</v>
      </c>
      <c r="F151" s="47">
        <v>150</v>
      </c>
      <c r="G151" s="47">
        <v>70</v>
      </c>
      <c r="H151" s="47">
        <v>33</v>
      </c>
      <c r="I151" s="47">
        <f t="shared" si="16"/>
        <v>39.6</v>
      </c>
      <c r="J151" s="105" t="s">
        <v>91</v>
      </c>
    </row>
    <row r="152" spans="2:10" ht="241.2" customHeight="1">
      <c r="B152" s="46" t="s">
        <v>18</v>
      </c>
      <c r="C152" s="41" t="s">
        <v>90</v>
      </c>
      <c r="D152" s="47">
        <v>0</v>
      </c>
      <c r="E152" s="47">
        <v>75</v>
      </c>
      <c r="F152" s="47">
        <v>150</v>
      </c>
      <c r="G152" s="47">
        <v>70</v>
      </c>
      <c r="H152" s="47">
        <v>33</v>
      </c>
      <c r="I152" s="47">
        <f t="shared" si="16"/>
        <v>39.6</v>
      </c>
      <c r="J152" s="105" t="s">
        <v>91</v>
      </c>
    </row>
    <row r="153" spans="2:10" ht="46.95" customHeight="1">
      <c r="B153" s="83" t="s">
        <v>92</v>
      </c>
      <c r="C153" s="41" t="s">
        <v>92</v>
      </c>
      <c r="D153" s="47">
        <v>160</v>
      </c>
      <c r="E153" s="47">
        <v>160</v>
      </c>
      <c r="F153" s="47">
        <v>160</v>
      </c>
      <c r="G153" s="47">
        <v>0</v>
      </c>
      <c r="H153" s="47">
        <v>0</v>
      </c>
      <c r="I153" s="47">
        <v>0</v>
      </c>
      <c r="J153" s="105" t="s">
        <v>1812</v>
      </c>
    </row>
    <row r="154" spans="2:10" ht="44.85" customHeight="1">
      <c r="B154" s="83" t="s">
        <v>93</v>
      </c>
      <c r="C154" s="103" t="s">
        <v>93</v>
      </c>
      <c r="D154" s="47">
        <v>190</v>
      </c>
      <c r="E154" s="47">
        <v>190</v>
      </c>
      <c r="F154" s="47">
        <v>190</v>
      </c>
      <c r="G154" s="47">
        <v>0</v>
      </c>
      <c r="H154" s="47">
        <v>0</v>
      </c>
      <c r="I154" s="47">
        <v>0</v>
      </c>
      <c r="J154" s="105" t="s">
        <v>94</v>
      </c>
    </row>
    <row r="155" spans="2:10" ht="47.85" customHeight="1">
      <c r="B155" s="83" t="s">
        <v>95</v>
      </c>
      <c r="C155" s="41" t="s">
        <v>96</v>
      </c>
      <c r="D155" s="47">
        <v>0</v>
      </c>
      <c r="E155" s="47">
        <v>0</v>
      </c>
      <c r="F155" s="47">
        <v>0</v>
      </c>
      <c r="G155" s="47">
        <v>40</v>
      </c>
      <c r="H155" s="47">
        <v>0</v>
      </c>
      <c r="I155" s="47">
        <f t="shared" si="16"/>
        <v>0</v>
      </c>
      <c r="J155" s="105" t="s">
        <v>97</v>
      </c>
    </row>
    <row r="156" spans="2:10" ht="46.2" customHeight="1">
      <c r="B156" s="83" t="s">
        <v>98</v>
      </c>
      <c r="C156" s="41" t="s">
        <v>96</v>
      </c>
      <c r="D156" s="47">
        <v>0</v>
      </c>
      <c r="E156" s="47">
        <v>0</v>
      </c>
      <c r="F156" s="47">
        <v>0</v>
      </c>
      <c r="G156" s="47">
        <v>40</v>
      </c>
      <c r="H156" s="47">
        <v>0</v>
      </c>
      <c r="I156" s="47">
        <f t="shared" si="16"/>
        <v>0</v>
      </c>
      <c r="J156" s="105" t="s">
        <v>97</v>
      </c>
    </row>
    <row r="157" spans="2:10" ht="44.85" customHeight="1">
      <c r="B157" s="83" t="s">
        <v>99</v>
      </c>
      <c r="C157" s="41" t="s">
        <v>96</v>
      </c>
      <c r="D157" s="47">
        <v>0</v>
      </c>
      <c r="E157" s="47">
        <v>0</v>
      </c>
      <c r="F157" s="47">
        <v>0</v>
      </c>
      <c r="G157" s="47">
        <v>40</v>
      </c>
      <c r="H157" s="47">
        <v>0</v>
      </c>
      <c r="I157" s="47">
        <f t="shared" si="16"/>
        <v>0</v>
      </c>
      <c r="J157" s="105" t="s">
        <v>97</v>
      </c>
    </row>
    <row r="158" spans="2:10" ht="47.85" customHeight="1">
      <c r="B158" s="83" t="s">
        <v>95</v>
      </c>
      <c r="C158" s="41" t="s">
        <v>96</v>
      </c>
      <c r="D158" s="47">
        <v>150</v>
      </c>
      <c r="E158" s="47">
        <v>150</v>
      </c>
      <c r="F158" s="47">
        <v>150</v>
      </c>
      <c r="G158" s="47">
        <v>40</v>
      </c>
      <c r="H158" s="47">
        <v>0</v>
      </c>
      <c r="I158" s="47">
        <f t="shared" si="16"/>
        <v>0</v>
      </c>
      <c r="J158" s="105" t="s">
        <v>100</v>
      </c>
    </row>
    <row r="159" spans="2:10" ht="46.2" customHeight="1">
      <c r="B159" s="83" t="s">
        <v>98</v>
      </c>
      <c r="C159" s="41" t="s">
        <v>96</v>
      </c>
      <c r="D159" s="47">
        <v>150</v>
      </c>
      <c r="E159" s="47">
        <v>150</v>
      </c>
      <c r="F159" s="47">
        <v>150</v>
      </c>
      <c r="G159" s="47">
        <v>40</v>
      </c>
      <c r="H159" s="47">
        <v>0</v>
      </c>
      <c r="I159" s="47">
        <f t="shared" si="16"/>
        <v>0</v>
      </c>
      <c r="J159" s="105" t="s">
        <v>100</v>
      </c>
    </row>
    <row r="160" spans="2:10" ht="44.85" customHeight="1">
      <c r="B160" s="83" t="s">
        <v>99</v>
      </c>
      <c r="C160" s="41" t="s">
        <v>96</v>
      </c>
      <c r="D160" s="47">
        <v>150</v>
      </c>
      <c r="E160" s="47">
        <v>150</v>
      </c>
      <c r="F160" s="47">
        <v>150</v>
      </c>
      <c r="G160" s="47">
        <v>40</v>
      </c>
      <c r="H160" s="47">
        <v>0</v>
      </c>
      <c r="I160" s="47">
        <f t="shared" si="16"/>
        <v>0</v>
      </c>
      <c r="J160" s="105" t="s">
        <v>100</v>
      </c>
    </row>
    <row r="161" spans="2:10" ht="24.45" customHeight="1">
      <c r="B161" s="46" t="s">
        <v>101</v>
      </c>
      <c r="C161" s="42" t="s">
        <v>102</v>
      </c>
      <c r="D161" s="47">
        <v>0</v>
      </c>
      <c r="E161" s="47">
        <v>0</v>
      </c>
      <c r="F161" s="47">
        <v>0</v>
      </c>
      <c r="G161" s="47">
        <v>0</v>
      </c>
      <c r="H161" s="47">
        <v>0</v>
      </c>
      <c r="I161" s="47">
        <f t="shared" si="16"/>
        <v>0</v>
      </c>
      <c r="J161" s="104" t="s">
        <v>103</v>
      </c>
    </row>
    <row r="162" spans="2:10" ht="27.15" customHeight="1">
      <c r="B162" s="83" t="s">
        <v>104</v>
      </c>
      <c r="C162" s="42" t="s">
        <v>104</v>
      </c>
      <c r="D162" s="47">
        <v>0</v>
      </c>
      <c r="E162" s="47">
        <v>0</v>
      </c>
      <c r="F162" s="47">
        <v>0</v>
      </c>
      <c r="G162" s="47">
        <v>50</v>
      </c>
      <c r="H162" s="47">
        <v>20</v>
      </c>
      <c r="I162" s="47">
        <f t="shared" si="16"/>
        <v>24</v>
      </c>
      <c r="J162" s="104" t="s">
        <v>1813</v>
      </c>
    </row>
    <row r="163" spans="2:10" ht="27.15" customHeight="1">
      <c r="B163" s="83" t="s">
        <v>104</v>
      </c>
      <c r="C163" s="42" t="s">
        <v>104</v>
      </c>
      <c r="D163" s="47">
        <v>0</v>
      </c>
      <c r="E163" s="47">
        <v>0</v>
      </c>
      <c r="F163" s="47">
        <v>0</v>
      </c>
      <c r="G163" s="47">
        <v>60</v>
      </c>
      <c r="H163" s="47">
        <v>60</v>
      </c>
      <c r="I163" s="47">
        <f t="shared" ref="I163" si="17">H163*1.2</f>
        <v>72</v>
      </c>
      <c r="J163" s="104" t="s">
        <v>1954</v>
      </c>
    </row>
    <row r="164" spans="2:10" ht="20.399999999999999" customHeight="1">
      <c r="B164" s="83" t="s">
        <v>106</v>
      </c>
      <c r="C164" s="94" t="s">
        <v>106</v>
      </c>
      <c r="D164" s="47">
        <v>0</v>
      </c>
      <c r="E164" s="47">
        <v>0</v>
      </c>
      <c r="F164" s="47">
        <v>0</v>
      </c>
      <c r="G164" s="47">
        <v>20</v>
      </c>
      <c r="H164" s="47">
        <v>12</v>
      </c>
      <c r="I164" s="47">
        <f t="shared" si="16"/>
        <v>14.399999999999999</v>
      </c>
      <c r="J164" s="104" t="s">
        <v>107</v>
      </c>
    </row>
    <row r="165" spans="2:10" ht="20.399999999999999" customHeight="1">
      <c r="B165" s="83" t="s">
        <v>106</v>
      </c>
      <c r="C165" s="94" t="s">
        <v>106</v>
      </c>
      <c r="D165" s="47">
        <v>0</v>
      </c>
      <c r="E165" s="47">
        <v>0</v>
      </c>
      <c r="F165" s="47">
        <v>0</v>
      </c>
      <c r="G165" s="47">
        <v>10</v>
      </c>
      <c r="H165" s="47">
        <v>8</v>
      </c>
      <c r="I165" s="47">
        <f t="shared" si="16"/>
        <v>9.6</v>
      </c>
      <c r="J165" s="104" t="s">
        <v>108</v>
      </c>
    </row>
    <row r="166" spans="2:10" ht="152.1" customHeight="1">
      <c r="B166" s="46" t="s">
        <v>109</v>
      </c>
      <c r="C166" s="41" t="s">
        <v>110</v>
      </c>
      <c r="D166" s="47">
        <v>150</v>
      </c>
      <c r="E166" s="47">
        <v>150</v>
      </c>
      <c r="F166" s="47">
        <v>150</v>
      </c>
      <c r="G166" s="47">
        <v>0</v>
      </c>
      <c r="H166" s="47">
        <v>0</v>
      </c>
      <c r="I166" s="47">
        <v>0</v>
      </c>
      <c r="J166" s="105" t="s">
        <v>111</v>
      </c>
    </row>
    <row r="167" spans="2:10" ht="138.6" customHeight="1">
      <c r="B167" s="46" t="s">
        <v>112</v>
      </c>
      <c r="C167" s="41" t="s">
        <v>967</v>
      </c>
      <c r="D167" s="47">
        <v>150</v>
      </c>
      <c r="E167" s="47">
        <v>150</v>
      </c>
      <c r="F167" s="47">
        <v>150</v>
      </c>
      <c r="G167" s="47">
        <v>0</v>
      </c>
      <c r="H167" s="47">
        <v>0</v>
      </c>
      <c r="I167" s="47">
        <v>0</v>
      </c>
      <c r="J167" s="105" t="s">
        <v>114</v>
      </c>
    </row>
    <row r="168" spans="2:10" ht="107.4" customHeight="1">
      <c r="B168" s="49" t="s">
        <v>115</v>
      </c>
      <c r="C168" s="41" t="s">
        <v>116</v>
      </c>
      <c r="D168" s="47">
        <v>0</v>
      </c>
      <c r="E168" s="47">
        <v>0</v>
      </c>
      <c r="F168" s="47">
        <v>0</v>
      </c>
      <c r="G168" s="47">
        <v>50</v>
      </c>
      <c r="H168" s="47">
        <v>35</v>
      </c>
      <c r="I168" s="47">
        <f t="shared" si="16"/>
        <v>42</v>
      </c>
      <c r="J168" s="105" t="s">
        <v>117</v>
      </c>
    </row>
    <row r="169" spans="2:10" ht="107.4" customHeight="1">
      <c r="B169" s="49" t="s">
        <v>118</v>
      </c>
      <c r="C169" s="41" t="s">
        <v>119</v>
      </c>
      <c r="D169" s="47">
        <v>0</v>
      </c>
      <c r="E169" s="47">
        <v>0</v>
      </c>
      <c r="F169" s="47">
        <v>0</v>
      </c>
      <c r="G169" s="47">
        <v>49</v>
      </c>
      <c r="H169" s="47">
        <v>25</v>
      </c>
      <c r="I169" s="47">
        <f t="shared" si="16"/>
        <v>30</v>
      </c>
      <c r="J169" s="105" t="s">
        <v>120</v>
      </c>
    </row>
    <row r="170" spans="2:10" ht="107.4" customHeight="1">
      <c r="B170" s="49" t="s">
        <v>118</v>
      </c>
      <c r="C170" s="41" t="s">
        <v>121</v>
      </c>
      <c r="D170" s="47">
        <v>175</v>
      </c>
      <c r="E170" s="47">
        <v>175</v>
      </c>
      <c r="F170" s="47">
        <v>175</v>
      </c>
      <c r="G170" s="47">
        <v>89</v>
      </c>
      <c r="H170" s="47">
        <v>80</v>
      </c>
      <c r="I170" s="47">
        <f t="shared" si="16"/>
        <v>96</v>
      </c>
      <c r="J170" s="105" t="s">
        <v>120</v>
      </c>
    </row>
    <row r="171" spans="2:10" ht="107.4" customHeight="1">
      <c r="B171" s="49" t="s">
        <v>118</v>
      </c>
      <c r="C171" s="41" t="s">
        <v>122</v>
      </c>
      <c r="D171" s="47">
        <v>170</v>
      </c>
      <c r="E171" s="47">
        <v>170</v>
      </c>
      <c r="F171" s="47">
        <v>170</v>
      </c>
      <c r="G171" s="47">
        <v>0</v>
      </c>
      <c r="H171" s="47">
        <v>0</v>
      </c>
      <c r="I171" s="47">
        <f t="shared" si="16"/>
        <v>0</v>
      </c>
      <c r="J171" s="105" t="s">
        <v>122</v>
      </c>
    </row>
    <row r="172" spans="2:10" ht="107.4" customHeight="1">
      <c r="B172" s="49" t="s">
        <v>118</v>
      </c>
      <c r="C172" s="41" t="s">
        <v>123</v>
      </c>
      <c r="D172" s="47">
        <v>250</v>
      </c>
      <c r="E172" s="47">
        <v>250</v>
      </c>
      <c r="F172" s="47">
        <v>250</v>
      </c>
      <c r="G172" s="47">
        <v>0</v>
      </c>
      <c r="H172" s="47">
        <v>0</v>
      </c>
      <c r="I172" s="47">
        <f t="shared" si="16"/>
        <v>0</v>
      </c>
      <c r="J172" s="105" t="s">
        <v>124</v>
      </c>
    </row>
    <row r="173" spans="2:10" ht="42.75" customHeight="1">
      <c r="B173" s="46" t="s">
        <v>125</v>
      </c>
      <c r="C173" s="41" t="s">
        <v>126</v>
      </c>
      <c r="D173" s="47">
        <v>0</v>
      </c>
      <c r="E173" s="47">
        <v>0</v>
      </c>
      <c r="F173" s="47">
        <v>0</v>
      </c>
      <c r="G173" s="47">
        <v>0</v>
      </c>
      <c r="H173" s="47">
        <v>0</v>
      </c>
      <c r="I173" s="47">
        <f t="shared" si="16"/>
        <v>0</v>
      </c>
      <c r="J173" s="104" t="s">
        <v>127</v>
      </c>
    </row>
    <row r="174" spans="2:10" ht="42.75" customHeight="1">
      <c r="B174" s="70" t="s">
        <v>128</v>
      </c>
      <c r="C174" s="104" t="s">
        <v>128</v>
      </c>
      <c r="D174" s="47">
        <v>0</v>
      </c>
      <c r="E174" s="47">
        <v>80</v>
      </c>
      <c r="F174" s="47">
        <v>80</v>
      </c>
      <c r="G174" s="47">
        <v>5</v>
      </c>
      <c r="H174" s="47">
        <v>3</v>
      </c>
      <c r="I174" s="47">
        <f t="shared" si="16"/>
        <v>3.5999999999999996</v>
      </c>
      <c r="J174" s="105" t="s">
        <v>129</v>
      </c>
    </row>
    <row r="175" spans="2:10" ht="42.75" customHeight="1">
      <c r="B175" s="70" t="s">
        <v>130</v>
      </c>
      <c r="C175" s="104" t="s">
        <v>130</v>
      </c>
      <c r="D175" s="47">
        <v>0</v>
      </c>
      <c r="E175" s="47">
        <v>160</v>
      </c>
      <c r="F175" s="47">
        <v>160</v>
      </c>
      <c r="G175" s="47">
        <v>25</v>
      </c>
      <c r="H175" s="47">
        <v>5</v>
      </c>
      <c r="I175" s="47">
        <f t="shared" si="16"/>
        <v>6</v>
      </c>
      <c r="J175" s="105" t="s">
        <v>129</v>
      </c>
    </row>
    <row r="176" spans="2:10" ht="42.75" customHeight="1">
      <c r="B176" s="70" t="s">
        <v>131</v>
      </c>
      <c r="C176" s="104" t="s">
        <v>131</v>
      </c>
      <c r="D176" s="47">
        <v>0</v>
      </c>
      <c r="E176" s="47">
        <v>240</v>
      </c>
      <c r="F176" s="47">
        <v>240</v>
      </c>
      <c r="G176" s="47">
        <v>65</v>
      </c>
      <c r="H176" s="47">
        <v>50</v>
      </c>
      <c r="I176" s="47">
        <f t="shared" si="16"/>
        <v>60</v>
      </c>
      <c r="J176" s="105" t="s">
        <v>132</v>
      </c>
    </row>
    <row r="177" spans="2:10" ht="42.75" customHeight="1">
      <c r="B177" s="70" t="s">
        <v>133</v>
      </c>
      <c r="C177" s="104" t="s">
        <v>133</v>
      </c>
      <c r="D177" s="47">
        <v>0</v>
      </c>
      <c r="E177" s="47">
        <v>280</v>
      </c>
      <c r="F177" s="47">
        <v>280</v>
      </c>
      <c r="G177" s="47">
        <v>145</v>
      </c>
      <c r="H177" s="47">
        <v>50</v>
      </c>
      <c r="I177" s="47">
        <f t="shared" si="16"/>
        <v>60</v>
      </c>
      <c r="J177" s="105" t="s">
        <v>129</v>
      </c>
    </row>
    <row r="178" spans="2:10" ht="42.75" customHeight="1">
      <c r="B178" s="70" t="s">
        <v>134</v>
      </c>
      <c r="C178" s="104" t="s">
        <v>134</v>
      </c>
      <c r="D178" s="47">
        <v>0</v>
      </c>
      <c r="E178" s="47">
        <v>400</v>
      </c>
      <c r="F178" s="47">
        <v>400</v>
      </c>
      <c r="G178" s="47">
        <v>305</v>
      </c>
      <c r="H178" s="47">
        <v>50</v>
      </c>
      <c r="I178" s="47">
        <f t="shared" si="16"/>
        <v>60</v>
      </c>
      <c r="J178" s="105" t="s">
        <v>132</v>
      </c>
    </row>
    <row r="179" spans="2:10" ht="42.75" customHeight="1">
      <c r="B179" s="70" t="s">
        <v>135</v>
      </c>
      <c r="C179" s="105" t="s">
        <v>136</v>
      </c>
      <c r="D179" s="47">
        <v>300</v>
      </c>
      <c r="E179" s="47">
        <v>300</v>
      </c>
      <c r="F179" s="47">
        <v>300</v>
      </c>
      <c r="G179" s="47">
        <v>0</v>
      </c>
      <c r="H179" s="47">
        <v>0</v>
      </c>
      <c r="I179" s="47">
        <v>0</v>
      </c>
      <c r="J179" s="105" t="s">
        <v>137</v>
      </c>
    </row>
    <row r="180" spans="2:10" ht="42.75" customHeight="1">
      <c r="B180" s="70" t="s">
        <v>135</v>
      </c>
      <c r="C180" s="105" t="s">
        <v>138</v>
      </c>
      <c r="D180" s="47">
        <v>750</v>
      </c>
      <c r="E180" s="47">
        <v>750</v>
      </c>
      <c r="F180" s="47">
        <v>750</v>
      </c>
      <c r="G180" s="47">
        <v>0</v>
      </c>
      <c r="H180" s="47">
        <v>0</v>
      </c>
      <c r="I180" s="47">
        <v>0</v>
      </c>
      <c r="J180" s="105" t="s">
        <v>137</v>
      </c>
    </row>
    <row r="181" spans="2:10" ht="42.75" customHeight="1">
      <c r="B181" s="70" t="s">
        <v>135</v>
      </c>
      <c r="C181" s="105" t="s">
        <v>139</v>
      </c>
      <c r="D181" s="47">
        <v>1500</v>
      </c>
      <c r="E181" s="47">
        <v>1500</v>
      </c>
      <c r="F181" s="47">
        <v>1500</v>
      </c>
      <c r="G181" s="47">
        <v>0</v>
      </c>
      <c r="H181" s="47">
        <v>0</v>
      </c>
      <c r="I181" s="47">
        <v>0</v>
      </c>
      <c r="J181" s="105" t="s">
        <v>137</v>
      </c>
    </row>
    <row r="182" spans="2:10" ht="29.85" customHeight="1">
      <c r="B182" s="46" t="s">
        <v>140</v>
      </c>
      <c r="C182" s="41" t="s">
        <v>141</v>
      </c>
      <c r="D182" s="47">
        <v>60</v>
      </c>
      <c r="E182" s="47">
        <v>60</v>
      </c>
      <c r="F182" s="47">
        <v>60</v>
      </c>
      <c r="G182" s="47">
        <v>0</v>
      </c>
      <c r="H182" s="47">
        <v>0</v>
      </c>
      <c r="I182" s="47">
        <f t="shared" si="16"/>
        <v>0</v>
      </c>
      <c r="J182" s="104" t="s">
        <v>127</v>
      </c>
    </row>
    <row r="183" spans="2:10" ht="40.200000000000003" customHeight="1">
      <c r="B183" s="46" t="s">
        <v>142</v>
      </c>
      <c r="C183" s="41" t="s">
        <v>143</v>
      </c>
      <c r="D183" s="47">
        <v>0</v>
      </c>
      <c r="E183" s="47">
        <v>0</v>
      </c>
      <c r="F183" s="47">
        <v>0</v>
      </c>
      <c r="G183" s="47">
        <v>0</v>
      </c>
      <c r="H183" s="47">
        <v>0</v>
      </c>
      <c r="I183" s="47">
        <f t="shared" si="16"/>
        <v>0</v>
      </c>
      <c r="J183" s="104" t="s">
        <v>127</v>
      </c>
    </row>
    <row r="184" spans="2:10" ht="170.4" customHeight="1">
      <c r="B184" s="69" t="s">
        <v>144</v>
      </c>
      <c r="C184" s="41" t="s">
        <v>968</v>
      </c>
      <c r="D184" s="47">
        <v>0</v>
      </c>
      <c r="E184" s="47">
        <v>0</v>
      </c>
      <c r="F184" s="47">
        <v>0</v>
      </c>
      <c r="G184" s="47">
        <v>50</v>
      </c>
      <c r="H184" s="47">
        <v>25</v>
      </c>
      <c r="I184" s="47">
        <f t="shared" si="16"/>
        <v>30</v>
      </c>
      <c r="J184" s="105" t="s">
        <v>972</v>
      </c>
    </row>
    <row r="185" spans="2:10" ht="170.4" customHeight="1">
      <c r="B185" s="69" t="s">
        <v>144</v>
      </c>
      <c r="C185" s="41" t="s">
        <v>969</v>
      </c>
      <c r="D185" s="47">
        <v>0</v>
      </c>
      <c r="E185" s="47">
        <v>0</v>
      </c>
      <c r="F185" s="47">
        <v>0</v>
      </c>
      <c r="G185" s="47">
        <v>100</v>
      </c>
      <c r="H185" s="47">
        <v>100</v>
      </c>
      <c r="I185" s="47">
        <f t="shared" ref="I185:I191" si="18">H185*1.2</f>
        <v>120</v>
      </c>
      <c r="J185" s="105" t="s">
        <v>973</v>
      </c>
    </row>
    <row r="186" spans="2:10" ht="170.4" customHeight="1">
      <c r="B186" s="69" t="s">
        <v>144</v>
      </c>
      <c r="C186" s="41" t="s">
        <v>970</v>
      </c>
      <c r="D186" s="47">
        <v>0</v>
      </c>
      <c r="E186" s="47">
        <v>2000</v>
      </c>
      <c r="F186" s="47">
        <v>2000</v>
      </c>
      <c r="G186" s="47">
        <v>100</v>
      </c>
      <c r="H186" s="47">
        <v>100</v>
      </c>
      <c r="I186" s="47">
        <f t="shared" si="18"/>
        <v>120</v>
      </c>
      <c r="J186" s="105" t="s">
        <v>974</v>
      </c>
    </row>
    <row r="187" spans="2:10" ht="170.4" customHeight="1">
      <c r="B187" s="69" t="s">
        <v>144</v>
      </c>
      <c r="C187" s="41" t="s">
        <v>971</v>
      </c>
      <c r="D187" s="47">
        <v>0</v>
      </c>
      <c r="E187" s="47">
        <v>0</v>
      </c>
      <c r="F187" s="47">
        <v>2000</v>
      </c>
      <c r="G187" s="47">
        <v>150</v>
      </c>
      <c r="H187" s="47">
        <v>150</v>
      </c>
      <c r="I187" s="47">
        <f t="shared" si="18"/>
        <v>180</v>
      </c>
      <c r="J187" s="105" t="s">
        <v>975</v>
      </c>
    </row>
    <row r="188" spans="2:10" ht="162.44999999999999" customHeight="1">
      <c r="B188" s="69" t="s">
        <v>145</v>
      </c>
      <c r="C188" s="41" t="s">
        <v>979</v>
      </c>
      <c r="D188" s="47">
        <v>0</v>
      </c>
      <c r="E188" s="47">
        <v>0</v>
      </c>
      <c r="F188" s="47">
        <v>0</v>
      </c>
      <c r="G188" s="47">
        <v>25</v>
      </c>
      <c r="H188" s="47">
        <v>25</v>
      </c>
      <c r="I188" s="47">
        <f t="shared" si="18"/>
        <v>30</v>
      </c>
      <c r="J188" s="105" t="s">
        <v>972</v>
      </c>
    </row>
    <row r="189" spans="2:10" ht="162.44999999999999" customHeight="1">
      <c r="B189" s="69" t="s">
        <v>145</v>
      </c>
      <c r="C189" s="41" t="s">
        <v>978</v>
      </c>
      <c r="D189" s="47">
        <v>0</v>
      </c>
      <c r="E189" s="47">
        <v>0</v>
      </c>
      <c r="F189" s="47">
        <v>0</v>
      </c>
      <c r="G189" s="47">
        <v>100</v>
      </c>
      <c r="H189" s="47">
        <v>100</v>
      </c>
      <c r="I189" s="47">
        <f t="shared" si="18"/>
        <v>120</v>
      </c>
      <c r="J189" s="105" t="s">
        <v>973</v>
      </c>
    </row>
    <row r="190" spans="2:10" ht="162.44999999999999" customHeight="1">
      <c r="B190" s="69" t="s">
        <v>145</v>
      </c>
      <c r="C190" s="41" t="s">
        <v>977</v>
      </c>
      <c r="D190" s="47">
        <v>0</v>
      </c>
      <c r="E190" s="47">
        <v>2000</v>
      </c>
      <c r="F190" s="47">
        <v>2000</v>
      </c>
      <c r="G190" s="47">
        <v>100</v>
      </c>
      <c r="H190" s="47">
        <v>100</v>
      </c>
      <c r="I190" s="47">
        <f t="shared" si="18"/>
        <v>120</v>
      </c>
      <c r="J190" s="105" t="s">
        <v>974</v>
      </c>
    </row>
    <row r="191" spans="2:10" ht="162.44999999999999" customHeight="1">
      <c r="B191" s="69" t="s">
        <v>145</v>
      </c>
      <c r="C191" s="41" t="s">
        <v>976</v>
      </c>
      <c r="D191" s="47">
        <v>0</v>
      </c>
      <c r="E191" s="47">
        <v>0</v>
      </c>
      <c r="F191" s="47">
        <v>2000</v>
      </c>
      <c r="G191" s="47">
        <v>150</v>
      </c>
      <c r="H191" s="47">
        <v>150</v>
      </c>
      <c r="I191" s="47">
        <f t="shared" si="18"/>
        <v>180</v>
      </c>
      <c r="J191" s="105" t="s">
        <v>975</v>
      </c>
    </row>
    <row r="192" spans="2:10">
      <c r="B192" s="57" t="s">
        <v>146</v>
      </c>
      <c r="C192" s="40"/>
      <c r="D192" s="58"/>
      <c r="E192" s="58"/>
      <c r="F192" s="58"/>
      <c r="G192" s="58"/>
      <c r="H192" s="58"/>
      <c r="I192" s="58"/>
      <c r="J192" s="200"/>
    </row>
    <row r="193" spans="2:10" ht="291.45" customHeight="1">
      <c r="B193" s="46" t="s">
        <v>147</v>
      </c>
      <c r="C193" s="41" t="s">
        <v>148</v>
      </c>
      <c r="D193" s="47">
        <v>0</v>
      </c>
      <c r="E193" s="47">
        <v>0</v>
      </c>
      <c r="F193" s="47">
        <f>90</f>
        <v>90</v>
      </c>
      <c r="G193" s="47">
        <v>70</v>
      </c>
      <c r="H193" s="47">
        <v>33</v>
      </c>
      <c r="I193" s="47">
        <f t="shared" si="16"/>
        <v>39.6</v>
      </c>
      <c r="J193" s="105" t="s">
        <v>149</v>
      </c>
    </row>
    <row r="194" spans="2:10">
      <c r="B194" s="57" t="s">
        <v>150</v>
      </c>
      <c r="C194" s="40"/>
      <c r="D194" s="58"/>
      <c r="E194" s="58"/>
      <c r="F194" s="58"/>
      <c r="G194" s="58"/>
      <c r="H194" s="58"/>
      <c r="I194" s="58"/>
      <c r="J194" s="200"/>
    </row>
    <row r="195" spans="2:10" ht="248.7" customHeight="1">
      <c r="B195" s="49" t="s">
        <v>151</v>
      </c>
      <c r="C195" s="41" t="s">
        <v>152</v>
      </c>
      <c r="D195" s="47">
        <v>0</v>
      </c>
      <c r="E195" s="47">
        <v>150</v>
      </c>
      <c r="F195" s="47">
        <v>150</v>
      </c>
      <c r="G195" s="47">
        <v>70</v>
      </c>
      <c r="H195" s="47">
        <v>33</v>
      </c>
      <c r="I195" s="47">
        <f t="shared" si="16"/>
        <v>39.6</v>
      </c>
      <c r="J195" s="105" t="s">
        <v>153</v>
      </c>
    </row>
    <row r="196" spans="2:10" ht="282.60000000000002" customHeight="1">
      <c r="B196" s="49" t="s">
        <v>154</v>
      </c>
      <c r="C196" s="41" t="s">
        <v>155</v>
      </c>
      <c r="D196" s="47">
        <v>0</v>
      </c>
      <c r="E196" s="47">
        <v>150</v>
      </c>
      <c r="F196" s="47">
        <v>150</v>
      </c>
      <c r="G196" s="47">
        <v>75</v>
      </c>
      <c r="H196" s="47">
        <v>65</v>
      </c>
      <c r="I196" s="47">
        <f>H196*1.2</f>
        <v>78</v>
      </c>
      <c r="J196" s="105" t="s">
        <v>156</v>
      </c>
    </row>
    <row r="197" spans="2:10" ht="275.85000000000002" customHeight="1">
      <c r="B197" s="49" t="s">
        <v>154</v>
      </c>
      <c r="C197" s="41" t="s">
        <v>155</v>
      </c>
      <c r="D197" s="47">
        <v>0</v>
      </c>
      <c r="E197" s="47">
        <v>150</v>
      </c>
      <c r="F197" s="47">
        <v>150</v>
      </c>
      <c r="G197" s="47">
        <v>100</v>
      </c>
      <c r="H197" s="47">
        <v>70</v>
      </c>
      <c r="I197" s="47">
        <f t="shared" ref="I197:I202" si="19">H197*1.2</f>
        <v>84</v>
      </c>
      <c r="J197" s="105" t="s">
        <v>157</v>
      </c>
    </row>
    <row r="198" spans="2:10" ht="249.9" customHeight="1">
      <c r="B198" s="49" t="s">
        <v>158</v>
      </c>
      <c r="C198" s="41" t="s">
        <v>159</v>
      </c>
      <c r="D198" s="47">
        <v>0</v>
      </c>
      <c r="E198" s="47">
        <v>150</v>
      </c>
      <c r="F198" s="47">
        <v>150</v>
      </c>
      <c r="G198" s="47">
        <v>75</v>
      </c>
      <c r="H198" s="47">
        <v>65</v>
      </c>
      <c r="I198" s="47">
        <f t="shared" si="19"/>
        <v>78</v>
      </c>
      <c r="J198" s="105" t="s">
        <v>160</v>
      </c>
    </row>
    <row r="199" spans="2:10" ht="52.35" customHeight="1">
      <c r="B199" s="83" t="s">
        <v>161</v>
      </c>
      <c r="C199" s="41" t="s">
        <v>162</v>
      </c>
      <c r="D199" s="47">
        <v>0</v>
      </c>
      <c r="E199" s="47">
        <v>150</v>
      </c>
      <c r="F199" s="47">
        <v>150</v>
      </c>
      <c r="G199" s="47">
        <v>70</v>
      </c>
      <c r="H199" s="47">
        <v>33</v>
      </c>
      <c r="I199" s="47">
        <f t="shared" si="19"/>
        <v>39.6</v>
      </c>
      <c r="J199" s="105" t="s">
        <v>163</v>
      </c>
    </row>
    <row r="200" spans="2:10" ht="53.7" customHeight="1">
      <c r="B200" s="83" t="s">
        <v>161</v>
      </c>
      <c r="C200" s="41" t="s">
        <v>164</v>
      </c>
      <c r="D200" s="47">
        <v>0</v>
      </c>
      <c r="E200" s="47">
        <v>150</v>
      </c>
      <c r="F200" s="47">
        <v>150</v>
      </c>
      <c r="G200" s="47">
        <v>95</v>
      </c>
      <c r="H200" s="47">
        <v>65</v>
      </c>
      <c r="I200" s="47">
        <f t="shared" si="19"/>
        <v>78</v>
      </c>
      <c r="J200" s="105" t="s">
        <v>163</v>
      </c>
    </row>
    <row r="201" spans="2:10" ht="72" customHeight="1">
      <c r="B201" s="83" t="s">
        <v>161</v>
      </c>
      <c r="C201" s="41" t="s">
        <v>165</v>
      </c>
      <c r="D201" s="47">
        <v>0</v>
      </c>
      <c r="E201" s="47">
        <v>75</v>
      </c>
      <c r="F201" s="47">
        <v>75</v>
      </c>
      <c r="G201" s="47">
        <v>130</v>
      </c>
      <c r="H201" s="47">
        <v>70</v>
      </c>
      <c r="I201" s="47">
        <f t="shared" si="19"/>
        <v>84</v>
      </c>
      <c r="J201" s="105" t="s">
        <v>163</v>
      </c>
    </row>
    <row r="202" spans="2:10" ht="69.45" customHeight="1">
      <c r="B202" s="83" t="s">
        <v>161</v>
      </c>
      <c r="C202" s="41" t="s">
        <v>166</v>
      </c>
      <c r="D202" s="47">
        <v>75</v>
      </c>
      <c r="E202" s="47">
        <v>75</v>
      </c>
      <c r="F202" s="47">
        <v>75</v>
      </c>
      <c r="G202" s="47">
        <v>0</v>
      </c>
      <c r="H202" s="47">
        <v>0</v>
      </c>
      <c r="I202" s="47">
        <f t="shared" si="19"/>
        <v>0</v>
      </c>
      <c r="J202" s="105" t="s">
        <v>805</v>
      </c>
    </row>
    <row r="203" spans="2:10">
      <c r="B203" s="57" t="s">
        <v>167</v>
      </c>
      <c r="C203" s="40"/>
      <c r="D203" s="58"/>
      <c r="E203" s="58"/>
      <c r="F203" s="58"/>
      <c r="G203" s="58"/>
      <c r="H203" s="58"/>
      <c r="I203" s="58"/>
      <c r="J203" s="200"/>
    </row>
    <row r="204" spans="2:10" ht="234.45" customHeight="1">
      <c r="B204" s="46" t="s">
        <v>147</v>
      </c>
      <c r="C204" s="41" t="s">
        <v>152</v>
      </c>
      <c r="D204" s="47">
        <v>0</v>
      </c>
      <c r="E204" s="47">
        <v>150</v>
      </c>
      <c r="F204" s="47">
        <v>150</v>
      </c>
      <c r="G204" s="47">
        <v>70</v>
      </c>
      <c r="H204" s="47">
        <v>33</v>
      </c>
      <c r="I204" s="47">
        <f t="shared" si="16"/>
        <v>39.6</v>
      </c>
      <c r="J204" s="105" t="s">
        <v>168</v>
      </c>
    </row>
    <row r="205" spans="2:10">
      <c r="B205" s="57" t="s">
        <v>169</v>
      </c>
      <c r="C205" s="40"/>
      <c r="D205" s="58"/>
      <c r="E205" s="58"/>
      <c r="F205" s="58"/>
      <c r="G205" s="58"/>
      <c r="H205" s="58"/>
      <c r="I205" s="58"/>
      <c r="J205" s="200"/>
    </row>
    <row r="206" spans="2:10" ht="237.15" customHeight="1">
      <c r="B206" s="46" t="s">
        <v>147</v>
      </c>
      <c r="C206" s="41" t="s">
        <v>152</v>
      </c>
      <c r="D206" s="47">
        <v>0</v>
      </c>
      <c r="E206" s="47">
        <v>150</v>
      </c>
      <c r="F206" s="47">
        <v>150</v>
      </c>
      <c r="G206" s="47">
        <v>70</v>
      </c>
      <c r="H206" s="47">
        <v>33</v>
      </c>
      <c r="I206" s="47">
        <f t="shared" si="16"/>
        <v>39.6</v>
      </c>
      <c r="J206" s="105" t="s">
        <v>168</v>
      </c>
    </row>
    <row r="207" spans="2:10">
      <c r="B207" s="57" t="s">
        <v>170</v>
      </c>
      <c r="C207" s="40"/>
      <c r="D207" s="58"/>
      <c r="E207" s="58"/>
      <c r="F207" s="58"/>
      <c r="G207" s="58"/>
      <c r="H207" s="58"/>
      <c r="I207" s="58"/>
      <c r="J207" s="200"/>
    </row>
    <row r="208" spans="2:10" ht="243.15" customHeight="1">
      <c r="B208" s="46" t="s">
        <v>147</v>
      </c>
      <c r="C208" s="41" t="s">
        <v>152</v>
      </c>
      <c r="D208" s="47">
        <v>0</v>
      </c>
      <c r="E208" s="47">
        <v>150</v>
      </c>
      <c r="F208" s="47">
        <v>150</v>
      </c>
      <c r="G208" s="47">
        <v>70</v>
      </c>
      <c r="H208" s="47">
        <v>33</v>
      </c>
      <c r="I208" s="47">
        <f t="shared" si="16"/>
        <v>39.6</v>
      </c>
      <c r="J208" s="105" t="s">
        <v>168</v>
      </c>
    </row>
    <row r="209" spans="1:10">
      <c r="B209" s="57" t="s">
        <v>171</v>
      </c>
      <c r="C209" s="40"/>
      <c r="D209" s="58"/>
      <c r="E209" s="58"/>
      <c r="F209" s="58"/>
      <c r="G209" s="58"/>
      <c r="H209" s="58"/>
      <c r="I209" s="58"/>
      <c r="J209" s="200"/>
    </row>
    <row r="210" spans="1:10" ht="31.95" customHeight="1">
      <c r="B210" s="211" t="s">
        <v>172</v>
      </c>
      <c r="C210" s="42" t="s">
        <v>173</v>
      </c>
      <c r="D210" s="47">
        <v>75</v>
      </c>
      <c r="E210" s="47">
        <v>225</v>
      </c>
      <c r="F210" s="47">
        <v>375</v>
      </c>
      <c r="G210" s="47">
        <v>49</v>
      </c>
      <c r="H210" s="47">
        <v>30</v>
      </c>
      <c r="I210" s="47">
        <f t="shared" si="16"/>
        <v>36</v>
      </c>
      <c r="J210" s="104" t="s">
        <v>174</v>
      </c>
    </row>
    <row r="211" spans="1:10" ht="31.95" customHeight="1">
      <c r="B211" s="211"/>
      <c r="C211" s="42" t="s">
        <v>175</v>
      </c>
      <c r="D211" s="47">
        <v>75</v>
      </c>
      <c r="E211" s="47">
        <v>225</v>
      </c>
      <c r="F211" s="47">
        <v>375</v>
      </c>
      <c r="G211" s="47">
        <v>79</v>
      </c>
      <c r="H211" s="47">
        <v>40</v>
      </c>
      <c r="I211" s="47">
        <f t="shared" si="16"/>
        <v>48</v>
      </c>
      <c r="J211" s="104" t="s">
        <v>174</v>
      </c>
    </row>
    <row r="212" spans="1:10" ht="31.95" customHeight="1">
      <c r="B212" s="211"/>
      <c r="C212" s="42" t="s">
        <v>176</v>
      </c>
      <c r="D212" s="47">
        <v>75</v>
      </c>
      <c r="E212" s="47">
        <v>225</v>
      </c>
      <c r="F212" s="47">
        <v>375</v>
      </c>
      <c r="G212" s="47">
        <v>109</v>
      </c>
      <c r="H212" s="47">
        <v>55</v>
      </c>
      <c r="I212" s="47">
        <f t="shared" si="16"/>
        <v>66</v>
      </c>
      <c r="J212" s="104" t="s">
        <v>174</v>
      </c>
    </row>
    <row r="213" spans="1:10" ht="31.95" customHeight="1">
      <c r="B213" s="211" t="s">
        <v>177</v>
      </c>
      <c r="C213" s="42" t="s">
        <v>178</v>
      </c>
      <c r="D213" s="47">
        <v>175</v>
      </c>
      <c r="E213" s="47">
        <v>250</v>
      </c>
      <c r="F213" s="47">
        <v>325</v>
      </c>
      <c r="G213" s="47">
        <v>89</v>
      </c>
      <c r="H213" s="47">
        <v>65</v>
      </c>
      <c r="I213" s="47">
        <f t="shared" si="16"/>
        <v>78</v>
      </c>
      <c r="J213" s="104" t="s">
        <v>174</v>
      </c>
    </row>
    <row r="214" spans="1:10" ht="31.95" customHeight="1">
      <c r="B214" s="211"/>
      <c r="C214" s="42" t="s">
        <v>179</v>
      </c>
      <c r="D214" s="47">
        <v>175</v>
      </c>
      <c r="E214" s="47">
        <v>250</v>
      </c>
      <c r="F214" s="47">
        <v>325</v>
      </c>
      <c r="G214" s="47">
        <v>129</v>
      </c>
      <c r="H214" s="47">
        <v>80</v>
      </c>
      <c r="I214" s="47">
        <f t="shared" si="16"/>
        <v>96</v>
      </c>
      <c r="J214" s="104" t="s">
        <v>174</v>
      </c>
    </row>
    <row r="215" spans="1:10" ht="26.25" customHeight="1">
      <c r="B215" s="211"/>
      <c r="C215" s="42" t="s">
        <v>180</v>
      </c>
      <c r="D215" s="47">
        <v>175</v>
      </c>
      <c r="E215" s="47">
        <v>250</v>
      </c>
      <c r="F215" s="47">
        <v>325</v>
      </c>
      <c r="G215" s="47">
        <v>159</v>
      </c>
      <c r="H215" s="47">
        <v>90</v>
      </c>
      <c r="I215" s="47">
        <f t="shared" si="16"/>
        <v>108</v>
      </c>
      <c r="J215" s="104" t="s">
        <v>174</v>
      </c>
    </row>
    <row r="216" spans="1:10">
      <c r="C216" s="43"/>
      <c r="D216" s="60"/>
      <c r="E216" s="60"/>
      <c r="F216" s="60"/>
      <c r="G216" s="60"/>
      <c r="H216" s="60"/>
      <c r="I216" s="60"/>
      <c r="J216" s="202"/>
    </row>
    <row r="217" spans="1:10">
      <c r="A217" s="55" t="s">
        <v>181</v>
      </c>
      <c r="B217" s="55"/>
      <c r="C217" s="39"/>
      <c r="D217" s="56"/>
      <c r="E217" s="56"/>
      <c r="F217" s="56"/>
      <c r="G217" s="56"/>
      <c r="H217" s="56"/>
      <c r="I217" s="56"/>
      <c r="J217" s="199"/>
    </row>
    <row r="218" spans="1:10">
      <c r="B218" s="57" t="s">
        <v>17</v>
      </c>
      <c r="C218" s="40"/>
      <c r="D218" s="58"/>
      <c r="E218" s="58"/>
      <c r="F218" s="58"/>
      <c r="G218" s="58"/>
      <c r="H218" s="58"/>
      <c r="I218" s="58"/>
      <c r="J218" s="200"/>
    </row>
    <row r="219" spans="1:10" ht="129.75" customHeight="1">
      <c r="B219" s="46" t="s">
        <v>18</v>
      </c>
      <c r="C219" s="41" t="s">
        <v>182</v>
      </c>
      <c r="D219" s="47">
        <v>0</v>
      </c>
      <c r="E219" s="47">
        <v>2000</v>
      </c>
      <c r="F219" s="47">
        <v>3500</v>
      </c>
      <c r="G219" s="47">
        <v>250</v>
      </c>
      <c r="H219" s="47">
        <v>125</v>
      </c>
      <c r="I219" s="47">
        <f t="shared" ref="I219:I229" si="20">H219*1.2</f>
        <v>150</v>
      </c>
      <c r="J219" s="105" t="s">
        <v>183</v>
      </c>
    </row>
    <row r="220" spans="1:10" ht="126.45" customHeight="1">
      <c r="B220" s="46" t="s">
        <v>21</v>
      </c>
      <c r="C220" s="41" t="s">
        <v>184</v>
      </c>
      <c r="D220" s="47">
        <v>0</v>
      </c>
      <c r="E220" s="47">
        <v>2000</v>
      </c>
      <c r="F220" s="47">
        <v>3500</v>
      </c>
      <c r="G220" s="47">
        <v>300</v>
      </c>
      <c r="H220" s="47">
        <v>130</v>
      </c>
      <c r="I220" s="47">
        <f t="shared" si="20"/>
        <v>156</v>
      </c>
      <c r="J220" s="105" t="s">
        <v>185</v>
      </c>
    </row>
    <row r="221" spans="1:10" ht="130.65" customHeight="1">
      <c r="B221" s="46" t="s">
        <v>24</v>
      </c>
      <c r="C221" s="41" t="s">
        <v>186</v>
      </c>
      <c r="D221" s="47">
        <v>0</v>
      </c>
      <c r="E221" s="47">
        <v>2000</v>
      </c>
      <c r="F221" s="47">
        <v>3500</v>
      </c>
      <c r="G221" s="47">
        <v>320</v>
      </c>
      <c r="H221" s="47">
        <v>135</v>
      </c>
      <c r="I221" s="47">
        <f t="shared" si="20"/>
        <v>162</v>
      </c>
      <c r="J221" s="105" t="s">
        <v>187</v>
      </c>
    </row>
    <row r="222" spans="1:10" ht="130.65" customHeight="1">
      <c r="B222" s="46" t="s">
        <v>27</v>
      </c>
      <c r="C222" s="41" t="s">
        <v>188</v>
      </c>
      <c r="D222" s="47">
        <v>0</v>
      </c>
      <c r="E222" s="47">
        <v>2000</v>
      </c>
      <c r="F222" s="47">
        <v>3500</v>
      </c>
      <c r="G222" s="47">
        <v>330</v>
      </c>
      <c r="H222" s="47">
        <v>135</v>
      </c>
      <c r="I222" s="47">
        <f t="shared" si="20"/>
        <v>162</v>
      </c>
      <c r="J222" s="105" t="s">
        <v>189</v>
      </c>
    </row>
    <row r="223" spans="1:10" ht="144.75" customHeight="1">
      <c r="B223" s="46" t="s">
        <v>30</v>
      </c>
      <c r="C223" s="41" t="s">
        <v>190</v>
      </c>
      <c r="D223" s="47">
        <v>0</v>
      </c>
      <c r="E223" s="47">
        <v>2000</v>
      </c>
      <c r="F223" s="47">
        <v>3500</v>
      </c>
      <c r="G223" s="47">
        <v>340</v>
      </c>
      <c r="H223" s="47">
        <v>135</v>
      </c>
      <c r="I223" s="47">
        <f t="shared" si="20"/>
        <v>162</v>
      </c>
      <c r="J223" s="105" t="s">
        <v>191</v>
      </c>
    </row>
    <row r="224" spans="1:10" ht="144" customHeight="1">
      <c r="B224" s="46" t="s">
        <v>33</v>
      </c>
      <c r="C224" s="41" t="s">
        <v>192</v>
      </c>
      <c r="D224" s="47">
        <v>0</v>
      </c>
      <c r="E224" s="47">
        <v>2000</v>
      </c>
      <c r="F224" s="47">
        <v>3500</v>
      </c>
      <c r="G224" s="47">
        <v>360</v>
      </c>
      <c r="H224" s="47">
        <v>135</v>
      </c>
      <c r="I224" s="47">
        <f t="shared" si="20"/>
        <v>162</v>
      </c>
      <c r="J224" s="105" t="s">
        <v>193</v>
      </c>
    </row>
    <row r="225" spans="2:10" ht="144" customHeight="1">
      <c r="B225" s="46" t="s">
        <v>36</v>
      </c>
      <c r="C225" s="41" t="s">
        <v>194</v>
      </c>
      <c r="D225" s="47">
        <v>0</v>
      </c>
      <c r="E225" s="47">
        <v>2000</v>
      </c>
      <c r="F225" s="47">
        <v>3500</v>
      </c>
      <c r="G225" s="47">
        <v>450</v>
      </c>
      <c r="H225" s="47">
        <v>200</v>
      </c>
      <c r="I225" s="47">
        <f t="shared" si="20"/>
        <v>240</v>
      </c>
      <c r="J225" s="105" t="s">
        <v>195</v>
      </c>
    </row>
    <row r="226" spans="2:10" ht="144" customHeight="1">
      <c r="B226" s="46" t="s">
        <v>39</v>
      </c>
      <c r="C226" s="41" t="s">
        <v>196</v>
      </c>
      <c r="D226" s="47">
        <v>0</v>
      </c>
      <c r="E226" s="47">
        <v>3000</v>
      </c>
      <c r="F226" s="47">
        <v>5000</v>
      </c>
      <c r="G226" s="47">
        <v>550</v>
      </c>
      <c r="H226" s="47">
        <v>230</v>
      </c>
      <c r="I226" s="47">
        <f t="shared" si="20"/>
        <v>276</v>
      </c>
      <c r="J226" s="105" t="s">
        <v>197</v>
      </c>
    </row>
    <row r="227" spans="2:10" ht="144" customHeight="1">
      <c r="B227" s="46" t="s">
        <v>42</v>
      </c>
      <c r="C227" s="41" t="s">
        <v>198</v>
      </c>
      <c r="D227" s="47">
        <v>0</v>
      </c>
      <c r="E227" s="47">
        <v>3000</v>
      </c>
      <c r="F227" s="47">
        <v>5000</v>
      </c>
      <c r="G227" s="47">
        <v>650</v>
      </c>
      <c r="H227" s="47">
        <v>240</v>
      </c>
      <c r="I227" s="47">
        <f t="shared" si="20"/>
        <v>288</v>
      </c>
      <c r="J227" s="105" t="s">
        <v>199</v>
      </c>
    </row>
    <row r="228" spans="2:10" ht="144" customHeight="1">
      <c r="B228" s="46" t="s">
        <v>45</v>
      </c>
      <c r="C228" s="41" t="s">
        <v>198</v>
      </c>
      <c r="D228" s="47">
        <v>0</v>
      </c>
      <c r="E228" s="47">
        <v>3000</v>
      </c>
      <c r="F228" s="47">
        <v>5000</v>
      </c>
      <c r="G228" s="47">
        <v>650</v>
      </c>
      <c r="H228" s="47">
        <v>240</v>
      </c>
      <c r="I228" s="47">
        <f t="shared" si="20"/>
        <v>288</v>
      </c>
      <c r="J228" s="105" t="s">
        <v>199</v>
      </c>
    </row>
    <row r="229" spans="2:10" ht="144" customHeight="1">
      <c r="B229" s="46" t="s">
        <v>46</v>
      </c>
      <c r="C229" s="41" t="s">
        <v>200</v>
      </c>
      <c r="D229" s="47">
        <v>0</v>
      </c>
      <c r="E229" s="47">
        <v>3000</v>
      </c>
      <c r="F229" s="47">
        <v>5000</v>
      </c>
      <c r="G229" s="47">
        <v>700</v>
      </c>
      <c r="H229" s="47">
        <v>240</v>
      </c>
      <c r="I229" s="47">
        <f t="shared" si="20"/>
        <v>288</v>
      </c>
      <c r="J229" s="105" t="s">
        <v>201</v>
      </c>
    </row>
    <row r="230" spans="2:10" ht="144" customHeight="1">
      <c r="B230" s="46" t="s">
        <v>1705</v>
      </c>
      <c r="C230" s="41" t="s">
        <v>1814</v>
      </c>
      <c r="D230" s="47">
        <v>0</v>
      </c>
      <c r="E230" s="47">
        <v>3000</v>
      </c>
      <c r="F230" s="47">
        <v>5000</v>
      </c>
      <c r="G230" s="47">
        <v>700</v>
      </c>
      <c r="H230" s="47">
        <v>600</v>
      </c>
      <c r="I230" s="47">
        <f t="shared" ref="I230" si="21">H230*1.2</f>
        <v>720</v>
      </c>
      <c r="J230" s="105" t="s">
        <v>1822</v>
      </c>
    </row>
    <row r="231" spans="2:10" ht="144" customHeight="1">
      <c r="B231" s="46" t="s">
        <v>1708</v>
      </c>
      <c r="C231" s="41" t="s">
        <v>1815</v>
      </c>
      <c r="D231" s="47">
        <v>0</v>
      </c>
      <c r="E231" s="47">
        <v>3000</v>
      </c>
      <c r="F231" s="47">
        <v>5000</v>
      </c>
      <c r="G231" s="47">
        <v>850</v>
      </c>
      <c r="H231" s="47">
        <v>850</v>
      </c>
      <c r="I231" s="47">
        <f t="shared" ref="I231:I232" si="22">H231*1.2</f>
        <v>1020</v>
      </c>
      <c r="J231" s="105" t="s">
        <v>1823</v>
      </c>
    </row>
    <row r="232" spans="2:10" ht="144" customHeight="1">
      <c r="B232" s="46" t="s">
        <v>1711</v>
      </c>
      <c r="C232" s="41" t="s">
        <v>1816</v>
      </c>
      <c r="D232" s="47">
        <v>0</v>
      </c>
      <c r="E232" s="47">
        <v>3000</v>
      </c>
      <c r="F232" s="47">
        <v>5000</v>
      </c>
      <c r="G232" s="47">
        <v>1200</v>
      </c>
      <c r="H232" s="47">
        <v>1200</v>
      </c>
      <c r="I232" s="47">
        <f t="shared" si="22"/>
        <v>1440</v>
      </c>
      <c r="J232" s="105" t="s">
        <v>1824</v>
      </c>
    </row>
    <row r="233" spans="2:10" ht="144" customHeight="1">
      <c r="B233" s="46" t="s">
        <v>1714</v>
      </c>
      <c r="C233" s="41" t="s">
        <v>1817</v>
      </c>
      <c r="D233" s="47">
        <v>0</v>
      </c>
      <c r="E233" s="47">
        <v>3000</v>
      </c>
      <c r="F233" s="47">
        <v>5000</v>
      </c>
      <c r="G233" s="47">
        <v>3750</v>
      </c>
      <c r="H233" s="47">
        <v>3750</v>
      </c>
      <c r="I233" s="47">
        <f t="shared" ref="I233:I234" si="23">H233*1.2</f>
        <v>4500</v>
      </c>
      <c r="J233" s="105" t="s">
        <v>1825</v>
      </c>
    </row>
    <row r="234" spans="2:10" ht="144" customHeight="1">
      <c r="B234" s="46" t="s">
        <v>1717</v>
      </c>
      <c r="C234" s="41" t="s">
        <v>1818</v>
      </c>
      <c r="D234" s="47">
        <v>0</v>
      </c>
      <c r="E234" s="47">
        <v>3000</v>
      </c>
      <c r="F234" s="47">
        <v>5000</v>
      </c>
      <c r="G234" s="47">
        <v>3850</v>
      </c>
      <c r="H234" s="47">
        <v>3850</v>
      </c>
      <c r="I234" s="47">
        <f t="shared" si="23"/>
        <v>4620</v>
      </c>
      <c r="J234" s="105" t="s">
        <v>1826</v>
      </c>
    </row>
    <row r="235" spans="2:10" ht="144" customHeight="1">
      <c r="B235" s="46" t="s">
        <v>1720</v>
      </c>
      <c r="C235" s="41" t="s">
        <v>1819</v>
      </c>
      <c r="D235" s="47">
        <v>0</v>
      </c>
      <c r="E235" s="47">
        <v>3000</v>
      </c>
      <c r="F235" s="47">
        <v>5000</v>
      </c>
      <c r="G235" s="47">
        <v>4000</v>
      </c>
      <c r="H235" s="47">
        <v>4000</v>
      </c>
      <c r="I235" s="47">
        <f t="shared" ref="I235" si="24">H235*1.2</f>
        <v>4800</v>
      </c>
      <c r="J235" s="105" t="s">
        <v>1827</v>
      </c>
    </row>
    <row r="236" spans="2:10" ht="144" customHeight="1">
      <c r="B236" s="46" t="s">
        <v>1723</v>
      </c>
      <c r="C236" s="41" t="s">
        <v>1820</v>
      </c>
      <c r="D236" s="47">
        <v>0</v>
      </c>
      <c r="E236" s="47">
        <v>3000</v>
      </c>
      <c r="F236" s="47">
        <v>5000</v>
      </c>
      <c r="G236" s="47">
        <v>4250</v>
      </c>
      <c r="H236" s="47">
        <v>4250</v>
      </c>
      <c r="I236" s="47">
        <f t="shared" ref="I236" si="25">H236*1.2</f>
        <v>5100</v>
      </c>
      <c r="J236" s="105" t="s">
        <v>1828</v>
      </c>
    </row>
    <row r="237" spans="2:10" ht="144" customHeight="1">
      <c r="B237" s="46" t="s">
        <v>1726</v>
      </c>
      <c r="C237" s="41" t="s">
        <v>1821</v>
      </c>
      <c r="D237" s="47">
        <v>0</v>
      </c>
      <c r="E237" s="47">
        <v>3000</v>
      </c>
      <c r="F237" s="47">
        <v>5000</v>
      </c>
      <c r="G237" s="47">
        <v>4500</v>
      </c>
      <c r="H237" s="47">
        <v>4500</v>
      </c>
      <c r="I237" s="47">
        <f t="shared" ref="I237" si="26">H237*1.2</f>
        <v>5400</v>
      </c>
      <c r="J237" s="105" t="s">
        <v>1829</v>
      </c>
    </row>
    <row r="238" spans="2:10">
      <c r="B238" s="57" t="s">
        <v>49</v>
      </c>
      <c r="C238" s="40"/>
      <c r="D238" s="58"/>
      <c r="E238" s="58"/>
      <c r="F238" s="58"/>
      <c r="G238" s="58"/>
      <c r="H238" s="58"/>
      <c r="I238" s="58"/>
      <c r="J238" s="200"/>
    </row>
    <row r="239" spans="2:10" ht="125.7" customHeight="1">
      <c r="B239" s="46" t="s">
        <v>18</v>
      </c>
      <c r="C239" s="41" t="s">
        <v>182</v>
      </c>
      <c r="D239" s="47">
        <v>0</v>
      </c>
      <c r="E239" s="47">
        <v>2000</v>
      </c>
      <c r="F239" s="47">
        <v>3500</v>
      </c>
      <c r="G239" s="47">
        <v>300</v>
      </c>
      <c r="H239" s="47">
        <v>135</v>
      </c>
      <c r="I239" s="47">
        <f t="shared" ref="I239:I257" si="27">H239*1.2</f>
        <v>162</v>
      </c>
      <c r="J239" s="105" t="s">
        <v>202</v>
      </c>
    </row>
    <row r="240" spans="2:10" ht="127.2" customHeight="1">
      <c r="B240" s="46" t="s">
        <v>21</v>
      </c>
      <c r="C240" s="41" t="s">
        <v>184</v>
      </c>
      <c r="D240" s="47">
        <v>0</v>
      </c>
      <c r="E240" s="47">
        <v>2000</v>
      </c>
      <c r="F240" s="47">
        <v>3500</v>
      </c>
      <c r="G240" s="47">
        <v>350</v>
      </c>
      <c r="H240" s="47">
        <v>140</v>
      </c>
      <c r="I240" s="47">
        <f t="shared" si="27"/>
        <v>168</v>
      </c>
      <c r="J240" s="105" t="s">
        <v>203</v>
      </c>
    </row>
    <row r="241" spans="2:10" ht="144" customHeight="1">
      <c r="B241" s="46" t="s">
        <v>24</v>
      </c>
      <c r="C241" s="41" t="s">
        <v>186</v>
      </c>
      <c r="D241" s="47">
        <v>0</v>
      </c>
      <c r="E241" s="47">
        <v>2000</v>
      </c>
      <c r="F241" s="47">
        <v>3500</v>
      </c>
      <c r="G241" s="47">
        <v>370</v>
      </c>
      <c r="H241" s="47">
        <v>145</v>
      </c>
      <c r="I241" s="47">
        <f t="shared" si="27"/>
        <v>174</v>
      </c>
      <c r="J241" s="105" t="s">
        <v>204</v>
      </c>
    </row>
    <row r="242" spans="2:10" ht="144" customHeight="1">
      <c r="B242" s="46" t="s">
        <v>27</v>
      </c>
      <c r="C242" s="41" t="s">
        <v>188</v>
      </c>
      <c r="D242" s="47">
        <v>0</v>
      </c>
      <c r="E242" s="47">
        <v>2000</v>
      </c>
      <c r="F242" s="47">
        <v>3500</v>
      </c>
      <c r="G242" s="47">
        <v>380</v>
      </c>
      <c r="H242" s="47">
        <v>145</v>
      </c>
      <c r="I242" s="47">
        <f t="shared" si="27"/>
        <v>174</v>
      </c>
      <c r="J242" s="105" t="s">
        <v>205</v>
      </c>
    </row>
    <row r="243" spans="2:10" ht="144" customHeight="1">
      <c r="B243" s="46" t="s">
        <v>30</v>
      </c>
      <c r="C243" s="41" t="s">
        <v>190</v>
      </c>
      <c r="D243" s="47">
        <v>0</v>
      </c>
      <c r="E243" s="47">
        <v>2000</v>
      </c>
      <c r="F243" s="47">
        <v>3500</v>
      </c>
      <c r="G243" s="47">
        <v>390</v>
      </c>
      <c r="H243" s="47">
        <v>145</v>
      </c>
      <c r="I243" s="47">
        <f t="shared" si="27"/>
        <v>174</v>
      </c>
      <c r="J243" s="105" t="s">
        <v>206</v>
      </c>
    </row>
    <row r="244" spans="2:10" ht="144" customHeight="1">
      <c r="B244" s="46" t="s">
        <v>33</v>
      </c>
      <c r="C244" s="41" t="s">
        <v>192</v>
      </c>
      <c r="D244" s="47">
        <v>0</v>
      </c>
      <c r="E244" s="47">
        <v>2000</v>
      </c>
      <c r="F244" s="47">
        <v>3500</v>
      </c>
      <c r="G244" s="47">
        <v>400</v>
      </c>
      <c r="H244" s="47">
        <v>145</v>
      </c>
      <c r="I244" s="47">
        <f t="shared" si="27"/>
        <v>174</v>
      </c>
      <c r="J244" s="105" t="s">
        <v>207</v>
      </c>
    </row>
    <row r="245" spans="2:10" ht="144" customHeight="1">
      <c r="B245" s="46" t="s">
        <v>36</v>
      </c>
      <c r="C245" s="41" t="s">
        <v>194</v>
      </c>
      <c r="D245" s="47">
        <v>0</v>
      </c>
      <c r="E245" s="47">
        <v>2000</v>
      </c>
      <c r="F245" s="47">
        <v>3500</v>
      </c>
      <c r="G245" s="47">
        <v>500</v>
      </c>
      <c r="H245" s="47">
        <v>210</v>
      </c>
      <c r="I245" s="47">
        <f t="shared" si="27"/>
        <v>252</v>
      </c>
      <c r="J245" s="105" t="s">
        <v>208</v>
      </c>
    </row>
    <row r="246" spans="2:10" ht="144" customHeight="1">
      <c r="B246" s="46" t="s">
        <v>39</v>
      </c>
      <c r="C246" s="41" t="s">
        <v>196</v>
      </c>
      <c r="D246" s="47">
        <v>0</v>
      </c>
      <c r="E246" s="47">
        <v>3000</v>
      </c>
      <c r="F246" s="47">
        <v>5000</v>
      </c>
      <c r="G246" s="47">
        <v>600</v>
      </c>
      <c r="H246" s="47">
        <v>240</v>
      </c>
      <c r="I246" s="47">
        <f t="shared" si="27"/>
        <v>288</v>
      </c>
      <c r="J246" s="105" t="s">
        <v>209</v>
      </c>
    </row>
    <row r="247" spans="2:10" ht="144" customHeight="1">
      <c r="B247" s="46" t="s">
        <v>42</v>
      </c>
      <c r="C247" s="41" t="s">
        <v>198</v>
      </c>
      <c r="D247" s="47">
        <v>0</v>
      </c>
      <c r="E247" s="47">
        <v>3000</v>
      </c>
      <c r="F247" s="47">
        <v>5000</v>
      </c>
      <c r="G247" s="47">
        <v>700</v>
      </c>
      <c r="H247" s="47">
        <v>250</v>
      </c>
      <c r="I247" s="47">
        <f t="shared" si="27"/>
        <v>300</v>
      </c>
      <c r="J247" s="105" t="s">
        <v>210</v>
      </c>
    </row>
    <row r="248" spans="2:10" ht="144" customHeight="1">
      <c r="B248" s="46" t="s">
        <v>45</v>
      </c>
      <c r="C248" s="41" t="s">
        <v>198</v>
      </c>
      <c r="D248" s="47">
        <v>0</v>
      </c>
      <c r="E248" s="47">
        <v>3000</v>
      </c>
      <c r="F248" s="47">
        <v>5000</v>
      </c>
      <c r="G248" s="47">
        <v>700</v>
      </c>
      <c r="H248" s="47">
        <v>250</v>
      </c>
      <c r="I248" s="47">
        <f t="shared" si="27"/>
        <v>300</v>
      </c>
      <c r="J248" s="105" t="s">
        <v>210</v>
      </c>
    </row>
    <row r="249" spans="2:10" ht="144" customHeight="1">
      <c r="B249" s="46" t="s">
        <v>46</v>
      </c>
      <c r="C249" s="41" t="s">
        <v>200</v>
      </c>
      <c r="D249" s="47">
        <v>0</v>
      </c>
      <c r="E249" s="47">
        <v>3000</v>
      </c>
      <c r="F249" s="47">
        <v>5000</v>
      </c>
      <c r="G249" s="47">
        <v>800</v>
      </c>
      <c r="H249" s="47">
        <v>250</v>
      </c>
      <c r="I249" s="47">
        <f t="shared" si="27"/>
        <v>300</v>
      </c>
      <c r="J249" s="105" t="s">
        <v>211</v>
      </c>
    </row>
    <row r="250" spans="2:10" ht="144" customHeight="1">
      <c r="B250" s="46" t="s">
        <v>1705</v>
      </c>
      <c r="C250" s="41" t="s">
        <v>1814</v>
      </c>
      <c r="D250" s="47">
        <v>0</v>
      </c>
      <c r="E250" s="47">
        <v>3000</v>
      </c>
      <c r="F250" s="47">
        <v>5000</v>
      </c>
      <c r="G250" s="47">
        <v>700</v>
      </c>
      <c r="H250" s="47">
        <v>610</v>
      </c>
      <c r="I250" s="47">
        <f t="shared" si="27"/>
        <v>732</v>
      </c>
      <c r="J250" s="105" t="s">
        <v>1830</v>
      </c>
    </row>
    <row r="251" spans="2:10" ht="144" customHeight="1">
      <c r="B251" s="46" t="s">
        <v>1708</v>
      </c>
      <c r="C251" s="41" t="s">
        <v>1815</v>
      </c>
      <c r="D251" s="47">
        <v>0</v>
      </c>
      <c r="E251" s="47">
        <v>3000</v>
      </c>
      <c r="F251" s="47">
        <v>5000</v>
      </c>
      <c r="G251" s="47">
        <v>850</v>
      </c>
      <c r="H251" s="47">
        <v>860</v>
      </c>
      <c r="I251" s="47">
        <f t="shared" si="27"/>
        <v>1032</v>
      </c>
      <c r="J251" s="105" t="s">
        <v>1831</v>
      </c>
    </row>
    <row r="252" spans="2:10" ht="144" customHeight="1">
      <c r="B252" s="46" t="s">
        <v>1711</v>
      </c>
      <c r="C252" s="41" t="s">
        <v>1816</v>
      </c>
      <c r="D252" s="47">
        <v>0</v>
      </c>
      <c r="E252" s="47">
        <v>3000</v>
      </c>
      <c r="F252" s="47">
        <v>5000</v>
      </c>
      <c r="G252" s="47">
        <v>1200</v>
      </c>
      <c r="H252" s="47">
        <v>1210</v>
      </c>
      <c r="I252" s="47">
        <f t="shared" si="27"/>
        <v>1452</v>
      </c>
      <c r="J252" s="105" t="s">
        <v>1832</v>
      </c>
    </row>
    <row r="253" spans="2:10" ht="144" customHeight="1">
      <c r="B253" s="46" t="s">
        <v>1714</v>
      </c>
      <c r="C253" s="41" t="s">
        <v>1817</v>
      </c>
      <c r="D253" s="47">
        <v>0</v>
      </c>
      <c r="E253" s="47">
        <v>3000</v>
      </c>
      <c r="F253" s="47">
        <v>5000</v>
      </c>
      <c r="G253" s="47">
        <v>3750</v>
      </c>
      <c r="H253" s="47">
        <v>3760</v>
      </c>
      <c r="I253" s="47">
        <f t="shared" si="27"/>
        <v>4512</v>
      </c>
      <c r="J253" s="105" t="s">
        <v>1833</v>
      </c>
    </row>
    <row r="254" spans="2:10" ht="144" customHeight="1">
      <c r="B254" s="46" t="s">
        <v>1717</v>
      </c>
      <c r="C254" s="41" t="s">
        <v>1818</v>
      </c>
      <c r="D254" s="47">
        <v>0</v>
      </c>
      <c r="E254" s="47">
        <v>3000</v>
      </c>
      <c r="F254" s="47">
        <v>5000</v>
      </c>
      <c r="G254" s="47">
        <v>3850</v>
      </c>
      <c r="H254" s="47">
        <v>3860</v>
      </c>
      <c r="I254" s="47">
        <f t="shared" si="27"/>
        <v>4632</v>
      </c>
      <c r="J254" s="105" t="s">
        <v>1834</v>
      </c>
    </row>
    <row r="255" spans="2:10" ht="144" customHeight="1">
      <c r="B255" s="46" t="s">
        <v>1720</v>
      </c>
      <c r="C255" s="41" t="s">
        <v>1819</v>
      </c>
      <c r="D255" s="47">
        <v>0</v>
      </c>
      <c r="E255" s="47">
        <v>3000</v>
      </c>
      <c r="F255" s="47">
        <v>5000</v>
      </c>
      <c r="G255" s="47">
        <v>4000</v>
      </c>
      <c r="H255" s="47">
        <v>4010</v>
      </c>
      <c r="I255" s="47">
        <f t="shared" si="27"/>
        <v>4812</v>
      </c>
      <c r="J255" s="105" t="s">
        <v>1835</v>
      </c>
    </row>
    <row r="256" spans="2:10" ht="144" customHeight="1">
      <c r="B256" s="46" t="s">
        <v>1723</v>
      </c>
      <c r="C256" s="41" t="s">
        <v>1820</v>
      </c>
      <c r="D256" s="47">
        <v>0</v>
      </c>
      <c r="E256" s="47">
        <v>3000</v>
      </c>
      <c r="F256" s="47">
        <v>5000</v>
      </c>
      <c r="G256" s="47">
        <v>4250</v>
      </c>
      <c r="H256" s="47">
        <v>4260</v>
      </c>
      <c r="I256" s="47">
        <f t="shared" si="27"/>
        <v>5112</v>
      </c>
      <c r="J256" s="105" t="s">
        <v>1836</v>
      </c>
    </row>
    <row r="257" spans="2:10" ht="144" customHeight="1">
      <c r="B257" s="46" t="s">
        <v>1726</v>
      </c>
      <c r="C257" s="41" t="s">
        <v>1821</v>
      </c>
      <c r="D257" s="47">
        <v>0</v>
      </c>
      <c r="E257" s="47">
        <v>3000</v>
      </c>
      <c r="F257" s="47">
        <v>5000</v>
      </c>
      <c r="G257" s="47">
        <v>4500</v>
      </c>
      <c r="H257" s="47">
        <v>4510</v>
      </c>
      <c r="I257" s="47">
        <f t="shared" si="27"/>
        <v>5412</v>
      </c>
      <c r="J257" s="105" t="s">
        <v>1837</v>
      </c>
    </row>
    <row r="258" spans="2:10" ht="18.45" customHeight="1">
      <c r="B258" s="57" t="s">
        <v>60</v>
      </c>
      <c r="C258" s="40"/>
      <c r="D258" s="58"/>
      <c r="E258" s="58"/>
      <c r="F258" s="58"/>
      <c r="G258" s="58"/>
      <c r="H258" s="58"/>
      <c r="I258" s="58"/>
      <c r="J258" s="200"/>
    </row>
    <row r="259" spans="2:10" ht="149.4" customHeight="1">
      <c r="B259" s="46" t="s">
        <v>18</v>
      </c>
      <c r="C259" s="41" t="s">
        <v>182</v>
      </c>
      <c r="D259" s="47">
        <v>0</v>
      </c>
      <c r="E259" s="47">
        <v>2000</v>
      </c>
      <c r="F259" s="47">
        <v>3500</v>
      </c>
      <c r="G259" s="47">
        <v>500</v>
      </c>
      <c r="H259" s="47">
        <v>200</v>
      </c>
      <c r="I259" s="47">
        <f t="shared" ref="I259:I299" si="28">H259*1.2</f>
        <v>240</v>
      </c>
      <c r="J259" s="105" t="s">
        <v>1838</v>
      </c>
    </row>
    <row r="260" spans="2:10" ht="144" customHeight="1">
      <c r="B260" s="46" t="s">
        <v>21</v>
      </c>
      <c r="C260" s="41" t="s">
        <v>184</v>
      </c>
      <c r="D260" s="47">
        <v>0</v>
      </c>
      <c r="E260" s="47">
        <v>2000</v>
      </c>
      <c r="F260" s="47">
        <v>3500</v>
      </c>
      <c r="G260" s="47">
        <v>615</v>
      </c>
      <c r="H260" s="47">
        <v>230</v>
      </c>
      <c r="I260" s="47">
        <f t="shared" si="28"/>
        <v>276</v>
      </c>
      <c r="J260" s="105" t="s">
        <v>1839</v>
      </c>
    </row>
    <row r="261" spans="2:10" ht="144" customHeight="1">
      <c r="B261" s="46" t="s">
        <v>24</v>
      </c>
      <c r="C261" s="41" t="s">
        <v>186</v>
      </c>
      <c r="D261" s="47">
        <v>0</v>
      </c>
      <c r="E261" s="47">
        <v>2000</v>
      </c>
      <c r="F261" s="47">
        <v>3500</v>
      </c>
      <c r="G261" s="47">
        <v>695</v>
      </c>
      <c r="H261" s="47">
        <v>280</v>
      </c>
      <c r="I261" s="47">
        <f t="shared" si="28"/>
        <v>336</v>
      </c>
      <c r="J261" s="105" t="s">
        <v>1840</v>
      </c>
    </row>
    <row r="262" spans="2:10" ht="144" customHeight="1">
      <c r="B262" s="46" t="s">
        <v>27</v>
      </c>
      <c r="C262" s="41" t="s">
        <v>188</v>
      </c>
      <c r="D262" s="47">
        <v>0</v>
      </c>
      <c r="E262" s="47">
        <v>2000</v>
      </c>
      <c r="F262" s="47">
        <v>3500</v>
      </c>
      <c r="G262" s="47">
        <v>800</v>
      </c>
      <c r="H262" s="47">
        <v>330</v>
      </c>
      <c r="I262" s="47">
        <f t="shared" si="28"/>
        <v>396</v>
      </c>
      <c r="J262" s="105" t="s">
        <v>1841</v>
      </c>
    </row>
    <row r="263" spans="2:10" ht="144" customHeight="1">
      <c r="B263" s="46" t="s">
        <v>30</v>
      </c>
      <c r="C263" s="41" t="s">
        <v>190</v>
      </c>
      <c r="D263" s="47">
        <v>0</v>
      </c>
      <c r="E263" s="47">
        <v>2000</v>
      </c>
      <c r="F263" s="47">
        <v>3500</v>
      </c>
      <c r="G263" s="47">
        <v>800</v>
      </c>
      <c r="H263" s="47">
        <v>330</v>
      </c>
      <c r="I263" s="47">
        <f t="shared" si="28"/>
        <v>396</v>
      </c>
      <c r="J263" s="105" t="s">
        <v>1842</v>
      </c>
    </row>
    <row r="264" spans="2:10" ht="144" customHeight="1">
      <c r="B264" s="46" t="s">
        <v>33</v>
      </c>
      <c r="C264" s="41" t="s">
        <v>192</v>
      </c>
      <c r="D264" s="47">
        <v>0</v>
      </c>
      <c r="E264" s="47">
        <v>2000</v>
      </c>
      <c r="F264" s="47">
        <v>3500</v>
      </c>
      <c r="G264" s="47">
        <v>800</v>
      </c>
      <c r="H264" s="47">
        <v>330</v>
      </c>
      <c r="I264" s="47">
        <f t="shared" si="28"/>
        <v>396</v>
      </c>
      <c r="J264" s="105" t="s">
        <v>1843</v>
      </c>
    </row>
    <row r="265" spans="2:10" ht="144" customHeight="1">
      <c r="B265" s="46" t="s">
        <v>36</v>
      </c>
      <c r="C265" s="41" t="s">
        <v>194</v>
      </c>
      <c r="D265" s="47">
        <v>0</v>
      </c>
      <c r="E265" s="47">
        <v>2000</v>
      </c>
      <c r="F265" s="47">
        <v>3500</v>
      </c>
      <c r="G265" s="47">
        <v>1075</v>
      </c>
      <c r="H265" s="47">
        <v>430</v>
      </c>
      <c r="I265" s="47">
        <f t="shared" si="28"/>
        <v>516</v>
      </c>
      <c r="J265" s="105" t="s">
        <v>1844</v>
      </c>
    </row>
    <row r="266" spans="2:10" ht="144" customHeight="1">
      <c r="B266" s="46" t="s">
        <v>39</v>
      </c>
      <c r="C266" s="41" t="s">
        <v>196</v>
      </c>
      <c r="D266" s="47">
        <v>0</v>
      </c>
      <c r="E266" s="47">
        <v>3000</v>
      </c>
      <c r="F266" s="47">
        <v>5000</v>
      </c>
      <c r="G266" s="47">
        <v>1320</v>
      </c>
      <c r="H266" s="47">
        <v>650</v>
      </c>
      <c r="I266" s="47">
        <f t="shared" si="28"/>
        <v>780</v>
      </c>
      <c r="J266" s="105" t="s">
        <v>1845</v>
      </c>
    </row>
    <row r="267" spans="2:10" ht="144" customHeight="1">
      <c r="B267" s="46" t="s">
        <v>42</v>
      </c>
      <c r="C267" s="41" t="s">
        <v>198</v>
      </c>
      <c r="D267" s="47">
        <v>0</v>
      </c>
      <c r="E267" s="47">
        <v>3000</v>
      </c>
      <c r="F267" s="47">
        <v>5000</v>
      </c>
      <c r="G267" s="47">
        <v>1675</v>
      </c>
      <c r="H267" s="47">
        <v>850</v>
      </c>
      <c r="I267" s="47">
        <f t="shared" si="28"/>
        <v>1020</v>
      </c>
      <c r="J267" s="105" t="s">
        <v>1846</v>
      </c>
    </row>
    <row r="268" spans="2:10" ht="144" customHeight="1">
      <c r="B268" s="46" t="s">
        <v>45</v>
      </c>
      <c r="C268" s="41" t="s">
        <v>198</v>
      </c>
      <c r="D268" s="47">
        <v>0</v>
      </c>
      <c r="E268" s="47">
        <v>3000</v>
      </c>
      <c r="F268" s="47">
        <v>5000</v>
      </c>
      <c r="G268" s="47">
        <v>1675</v>
      </c>
      <c r="H268" s="47">
        <v>850</v>
      </c>
      <c r="I268" s="47">
        <f t="shared" si="28"/>
        <v>1020</v>
      </c>
      <c r="J268" s="105" t="s">
        <v>1847</v>
      </c>
    </row>
    <row r="269" spans="2:10" ht="144" customHeight="1">
      <c r="B269" s="46" t="s">
        <v>46</v>
      </c>
      <c r="C269" s="41" t="s">
        <v>200</v>
      </c>
      <c r="D269" s="47">
        <v>0</v>
      </c>
      <c r="E269" s="47">
        <v>3000</v>
      </c>
      <c r="F269" s="47">
        <v>5000</v>
      </c>
      <c r="G269" s="47">
        <v>1675</v>
      </c>
      <c r="H269" s="47">
        <v>850</v>
      </c>
      <c r="I269" s="47">
        <f t="shared" si="28"/>
        <v>1020</v>
      </c>
      <c r="J269" s="105" t="s">
        <v>1848</v>
      </c>
    </row>
    <row r="270" spans="2:10" ht="18.45" customHeight="1">
      <c r="B270" s="57" t="s">
        <v>61</v>
      </c>
      <c r="C270" s="40"/>
      <c r="D270" s="58"/>
      <c r="E270" s="58"/>
      <c r="F270" s="58"/>
      <c r="G270" s="58"/>
      <c r="H270" s="58"/>
      <c r="I270" s="58"/>
      <c r="J270" s="200"/>
    </row>
    <row r="271" spans="2:10" ht="167.1" customHeight="1">
      <c r="B271" s="46" t="s">
        <v>18</v>
      </c>
      <c r="C271" s="41" t="s">
        <v>182</v>
      </c>
      <c r="D271" s="47">
        <v>0</v>
      </c>
      <c r="E271" s="47">
        <v>2000</v>
      </c>
      <c r="F271" s="47">
        <v>3500</v>
      </c>
      <c r="G271" s="47">
        <v>500</v>
      </c>
      <c r="H271" s="47">
        <v>270</v>
      </c>
      <c r="I271" s="47">
        <f t="shared" si="28"/>
        <v>324</v>
      </c>
      <c r="J271" s="105" t="s">
        <v>1849</v>
      </c>
    </row>
    <row r="272" spans="2:10" ht="145.19999999999999" customHeight="1">
      <c r="B272" s="46" t="s">
        <v>21</v>
      </c>
      <c r="C272" s="41" t="s">
        <v>184</v>
      </c>
      <c r="D272" s="47">
        <v>0</v>
      </c>
      <c r="E272" s="47">
        <v>2000</v>
      </c>
      <c r="F272" s="47">
        <v>3500</v>
      </c>
      <c r="G272" s="47">
        <v>615</v>
      </c>
      <c r="H272" s="47">
        <v>340</v>
      </c>
      <c r="I272" s="47">
        <f t="shared" si="28"/>
        <v>408</v>
      </c>
      <c r="J272" s="105" t="s">
        <v>1850</v>
      </c>
    </row>
    <row r="273" spans="2:10" ht="145.19999999999999" customHeight="1">
      <c r="B273" s="46" t="s">
        <v>24</v>
      </c>
      <c r="C273" s="41" t="s">
        <v>186</v>
      </c>
      <c r="D273" s="47">
        <v>0</v>
      </c>
      <c r="E273" s="47">
        <v>2000</v>
      </c>
      <c r="F273" s="47">
        <v>3500</v>
      </c>
      <c r="G273" s="47">
        <v>695</v>
      </c>
      <c r="H273" s="47">
        <v>360</v>
      </c>
      <c r="I273" s="47">
        <f t="shared" si="28"/>
        <v>432</v>
      </c>
      <c r="J273" s="105" t="s">
        <v>1851</v>
      </c>
    </row>
    <row r="274" spans="2:10" ht="145.19999999999999" customHeight="1">
      <c r="B274" s="46" t="s">
        <v>27</v>
      </c>
      <c r="C274" s="41" t="s">
        <v>188</v>
      </c>
      <c r="D274" s="47">
        <v>0</v>
      </c>
      <c r="E274" s="47">
        <v>2000</v>
      </c>
      <c r="F274" s="47">
        <v>3500</v>
      </c>
      <c r="G274" s="47">
        <v>800</v>
      </c>
      <c r="H274" s="47">
        <v>380</v>
      </c>
      <c r="I274" s="47">
        <f t="shared" si="28"/>
        <v>456</v>
      </c>
      <c r="J274" s="105" t="s">
        <v>1852</v>
      </c>
    </row>
    <row r="275" spans="2:10" ht="145.19999999999999" customHeight="1">
      <c r="B275" s="46" t="s">
        <v>30</v>
      </c>
      <c r="C275" s="41" t="s">
        <v>190</v>
      </c>
      <c r="D275" s="47">
        <v>0</v>
      </c>
      <c r="E275" s="47">
        <v>2000</v>
      </c>
      <c r="F275" s="47">
        <v>3500</v>
      </c>
      <c r="G275" s="47">
        <v>800</v>
      </c>
      <c r="H275" s="47">
        <v>380</v>
      </c>
      <c r="I275" s="47">
        <f t="shared" si="28"/>
        <v>456</v>
      </c>
      <c r="J275" s="105" t="s">
        <v>1853</v>
      </c>
    </row>
    <row r="276" spans="2:10" ht="145.19999999999999" customHeight="1">
      <c r="B276" s="46" t="s">
        <v>33</v>
      </c>
      <c r="C276" s="41" t="s">
        <v>192</v>
      </c>
      <c r="D276" s="47">
        <v>0</v>
      </c>
      <c r="E276" s="47">
        <v>2000</v>
      </c>
      <c r="F276" s="47">
        <v>3500</v>
      </c>
      <c r="G276" s="47">
        <v>800</v>
      </c>
      <c r="H276" s="47">
        <v>410</v>
      </c>
      <c r="I276" s="47">
        <f t="shared" si="28"/>
        <v>492</v>
      </c>
      <c r="J276" s="105" t="s">
        <v>1854</v>
      </c>
    </row>
    <row r="277" spans="2:10" ht="145.19999999999999" customHeight="1">
      <c r="B277" s="46" t="s">
        <v>36</v>
      </c>
      <c r="C277" s="41" t="s">
        <v>194</v>
      </c>
      <c r="D277" s="47">
        <v>0</v>
      </c>
      <c r="E277" s="47">
        <v>2000</v>
      </c>
      <c r="F277" s="47">
        <v>3500</v>
      </c>
      <c r="G277" s="47">
        <v>1075</v>
      </c>
      <c r="H277" s="47">
        <v>430</v>
      </c>
      <c r="I277" s="47">
        <f t="shared" si="28"/>
        <v>516</v>
      </c>
      <c r="J277" s="105" t="s">
        <v>1855</v>
      </c>
    </row>
    <row r="278" spans="2:10" ht="145.19999999999999" customHeight="1">
      <c r="B278" s="46" t="s">
        <v>39</v>
      </c>
      <c r="C278" s="41" t="s">
        <v>196</v>
      </c>
      <c r="D278" s="47">
        <v>0</v>
      </c>
      <c r="E278" s="47">
        <v>3000</v>
      </c>
      <c r="F278" s="47">
        <v>5000</v>
      </c>
      <c r="G278" s="47">
        <v>1320</v>
      </c>
      <c r="H278" s="47">
        <v>650</v>
      </c>
      <c r="I278" s="47">
        <f t="shared" si="28"/>
        <v>780</v>
      </c>
      <c r="J278" s="105" t="s">
        <v>1856</v>
      </c>
    </row>
    <row r="279" spans="2:10" ht="145.19999999999999" customHeight="1">
      <c r="B279" s="46" t="s">
        <v>42</v>
      </c>
      <c r="C279" s="41" t="s">
        <v>198</v>
      </c>
      <c r="D279" s="47">
        <v>0</v>
      </c>
      <c r="E279" s="47">
        <v>3000</v>
      </c>
      <c r="F279" s="47">
        <v>5000</v>
      </c>
      <c r="G279" s="47">
        <v>1675</v>
      </c>
      <c r="H279" s="47">
        <v>750</v>
      </c>
      <c r="I279" s="47">
        <f t="shared" si="28"/>
        <v>900</v>
      </c>
      <c r="J279" s="105" t="s">
        <v>1857</v>
      </c>
    </row>
    <row r="280" spans="2:10" ht="145.19999999999999" customHeight="1">
      <c r="B280" s="46" t="s">
        <v>45</v>
      </c>
      <c r="C280" s="41" t="s">
        <v>198</v>
      </c>
      <c r="D280" s="47">
        <v>0</v>
      </c>
      <c r="E280" s="47">
        <v>3000</v>
      </c>
      <c r="F280" s="47">
        <v>5000</v>
      </c>
      <c r="G280" s="47">
        <v>1675</v>
      </c>
      <c r="H280" s="47">
        <v>750</v>
      </c>
      <c r="I280" s="47">
        <f t="shared" si="28"/>
        <v>900</v>
      </c>
      <c r="J280" s="105" t="s">
        <v>1857</v>
      </c>
    </row>
    <row r="281" spans="2:10" ht="145.19999999999999" customHeight="1">
      <c r="B281" s="46" t="s">
        <v>46</v>
      </c>
      <c r="C281" s="41" t="s">
        <v>200</v>
      </c>
      <c r="D281" s="47">
        <v>0</v>
      </c>
      <c r="E281" s="47">
        <v>3000</v>
      </c>
      <c r="F281" s="47">
        <v>5000</v>
      </c>
      <c r="G281" s="47">
        <v>1675</v>
      </c>
      <c r="H281" s="47">
        <v>750</v>
      </c>
      <c r="I281" s="47">
        <f t="shared" si="28"/>
        <v>900</v>
      </c>
      <c r="J281" s="105" t="s">
        <v>1858</v>
      </c>
    </row>
    <row r="282" spans="2:10" ht="18.45" customHeight="1">
      <c r="B282" s="57" t="s">
        <v>62</v>
      </c>
      <c r="C282" s="40"/>
      <c r="D282" s="58"/>
      <c r="E282" s="58"/>
      <c r="F282" s="58"/>
      <c r="G282" s="58"/>
      <c r="H282" s="58"/>
      <c r="I282" s="58"/>
      <c r="J282" s="200"/>
    </row>
    <row r="283" spans="2:10" ht="139.94999999999999" customHeight="1">
      <c r="B283" s="46" t="s">
        <v>18</v>
      </c>
      <c r="C283" s="41" t="s">
        <v>182</v>
      </c>
      <c r="D283" s="47">
        <v>0</v>
      </c>
      <c r="E283" s="47">
        <v>2000</v>
      </c>
      <c r="F283" s="47">
        <v>3500</v>
      </c>
      <c r="G283" s="47">
        <v>500</v>
      </c>
      <c r="H283" s="47">
        <v>270</v>
      </c>
      <c r="I283" s="47">
        <f t="shared" si="28"/>
        <v>324</v>
      </c>
      <c r="J283" s="105" t="s">
        <v>1859</v>
      </c>
    </row>
    <row r="284" spans="2:10" ht="144" customHeight="1">
      <c r="B284" s="46" t="s">
        <v>21</v>
      </c>
      <c r="C284" s="41" t="s">
        <v>184</v>
      </c>
      <c r="D284" s="47">
        <v>0</v>
      </c>
      <c r="E284" s="47">
        <v>2000</v>
      </c>
      <c r="F284" s="47">
        <v>3500</v>
      </c>
      <c r="G284" s="47">
        <v>615</v>
      </c>
      <c r="H284" s="47">
        <v>340</v>
      </c>
      <c r="I284" s="47">
        <f t="shared" si="28"/>
        <v>408</v>
      </c>
      <c r="J284" s="105" t="s">
        <v>1860</v>
      </c>
    </row>
    <row r="285" spans="2:10" ht="144" customHeight="1">
      <c r="B285" s="46" t="s">
        <v>24</v>
      </c>
      <c r="C285" s="41" t="s">
        <v>186</v>
      </c>
      <c r="D285" s="47">
        <v>0</v>
      </c>
      <c r="E285" s="47">
        <v>2000</v>
      </c>
      <c r="F285" s="47">
        <v>3500</v>
      </c>
      <c r="G285" s="47">
        <v>695</v>
      </c>
      <c r="H285" s="47">
        <v>360</v>
      </c>
      <c r="I285" s="47">
        <f t="shared" si="28"/>
        <v>432</v>
      </c>
      <c r="J285" s="105" t="s">
        <v>1861</v>
      </c>
    </row>
    <row r="286" spans="2:10" ht="144" customHeight="1">
      <c r="B286" s="46" t="s">
        <v>27</v>
      </c>
      <c r="C286" s="41" t="s">
        <v>188</v>
      </c>
      <c r="D286" s="47">
        <v>0</v>
      </c>
      <c r="E286" s="47">
        <v>2000</v>
      </c>
      <c r="F286" s="47">
        <v>3500</v>
      </c>
      <c r="G286" s="47">
        <v>800</v>
      </c>
      <c r="H286" s="47">
        <v>380</v>
      </c>
      <c r="I286" s="47">
        <f t="shared" si="28"/>
        <v>456</v>
      </c>
      <c r="J286" s="105" t="s">
        <v>1862</v>
      </c>
    </row>
    <row r="287" spans="2:10" ht="144" customHeight="1">
      <c r="B287" s="46" t="s">
        <v>30</v>
      </c>
      <c r="C287" s="41" t="s">
        <v>190</v>
      </c>
      <c r="D287" s="47">
        <v>0</v>
      </c>
      <c r="E287" s="47">
        <v>2000</v>
      </c>
      <c r="F287" s="47">
        <v>3500</v>
      </c>
      <c r="G287" s="47">
        <v>800</v>
      </c>
      <c r="H287" s="47">
        <v>380</v>
      </c>
      <c r="I287" s="47">
        <f t="shared" si="28"/>
        <v>456</v>
      </c>
      <c r="J287" s="105" t="s">
        <v>1863</v>
      </c>
    </row>
    <row r="288" spans="2:10" ht="144" customHeight="1">
      <c r="B288" s="46" t="s">
        <v>33</v>
      </c>
      <c r="C288" s="41" t="s">
        <v>192</v>
      </c>
      <c r="D288" s="47">
        <v>0</v>
      </c>
      <c r="E288" s="47">
        <v>2000</v>
      </c>
      <c r="F288" s="47">
        <v>3500</v>
      </c>
      <c r="G288" s="47">
        <v>800</v>
      </c>
      <c r="H288" s="47">
        <v>410</v>
      </c>
      <c r="I288" s="47">
        <f t="shared" si="28"/>
        <v>492</v>
      </c>
      <c r="J288" s="105" t="s">
        <v>1864</v>
      </c>
    </row>
    <row r="289" spans="2:10" ht="144" customHeight="1">
      <c r="B289" s="46" t="s">
        <v>36</v>
      </c>
      <c r="C289" s="41" t="s">
        <v>194</v>
      </c>
      <c r="D289" s="47">
        <v>0</v>
      </c>
      <c r="E289" s="47">
        <v>2000</v>
      </c>
      <c r="F289" s="47">
        <v>3500</v>
      </c>
      <c r="G289" s="47">
        <v>1075</v>
      </c>
      <c r="H289" s="47">
        <v>430</v>
      </c>
      <c r="I289" s="47">
        <f t="shared" si="28"/>
        <v>516</v>
      </c>
      <c r="J289" s="105" t="s">
        <v>1865</v>
      </c>
    </row>
    <row r="290" spans="2:10" ht="144" customHeight="1">
      <c r="B290" s="46" t="s">
        <v>39</v>
      </c>
      <c r="C290" s="41" t="s">
        <v>196</v>
      </c>
      <c r="D290" s="47">
        <v>0</v>
      </c>
      <c r="E290" s="47">
        <v>3000</v>
      </c>
      <c r="F290" s="47">
        <v>5000</v>
      </c>
      <c r="G290" s="47">
        <v>1320</v>
      </c>
      <c r="H290" s="47">
        <v>730</v>
      </c>
      <c r="I290" s="47">
        <f t="shared" si="28"/>
        <v>876</v>
      </c>
      <c r="J290" s="105" t="s">
        <v>1866</v>
      </c>
    </row>
    <row r="291" spans="2:10" ht="144" customHeight="1">
      <c r="B291" s="46" t="s">
        <v>42</v>
      </c>
      <c r="C291" s="41" t="s">
        <v>198</v>
      </c>
      <c r="D291" s="47">
        <v>0</v>
      </c>
      <c r="E291" s="47">
        <v>3000</v>
      </c>
      <c r="F291" s="47">
        <v>5000</v>
      </c>
      <c r="G291" s="47">
        <v>1675</v>
      </c>
      <c r="H291" s="47">
        <v>750</v>
      </c>
      <c r="I291" s="47">
        <f t="shared" si="28"/>
        <v>900</v>
      </c>
      <c r="J291" s="105" t="s">
        <v>1867</v>
      </c>
    </row>
    <row r="292" spans="2:10" ht="144" customHeight="1">
      <c r="B292" s="46" t="s">
        <v>45</v>
      </c>
      <c r="C292" s="41" t="s">
        <v>198</v>
      </c>
      <c r="D292" s="47">
        <v>0</v>
      </c>
      <c r="E292" s="47">
        <v>3000</v>
      </c>
      <c r="F292" s="47">
        <v>5000</v>
      </c>
      <c r="G292" s="47">
        <v>1675</v>
      </c>
      <c r="H292" s="47">
        <v>750</v>
      </c>
      <c r="I292" s="47">
        <f t="shared" si="28"/>
        <v>900</v>
      </c>
      <c r="J292" s="105" t="s">
        <v>1867</v>
      </c>
    </row>
    <row r="293" spans="2:10" ht="144" customHeight="1">
      <c r="B293" s="46" t="s">
        <v>46</v>
      </c>
      <c r="C293" s="41" t="s">
        <v>200</v>
      </c>
      <c r="D293" s="47">
        <v>0</v>
      </c>
      <c r="E293" s="47">
        <v>3000</v>
      </c>
      <c r="F293" s="47">
        <v>5000</v>
      </c>
      <c r="G293" s="47">
        <v>1675</v>
      </c>
      <c r="H293" s="47">
        <v>750</v>
      </c>
      <c r="I293" s="47">
        <f t="shared" si="28"/>
        <v>900</v>
      </c>
      <c r="J293" s="105" t="s">
        <v>1868</v>
      </c>
    </row>
    <row r="294" spans="2:10" ht="18.45" customHeight="1">
      <c r="B294" s="57" t="s">
        <v>63</v>
      </c>
      <c r="C294" s="40"/>
      <c r="D294" s="58"/>
      <c r="E294" s="58"/>
      <c r="F294" s="58"/>
      <c r="G294" s="58"/>
      <c r="H294" s="58"/>
      <c r="I294" s="58"/>
      <c r="J294" s="200"/>
    </row>
    <row r="295" spans="2:10" ht="144" customHeight="1">
      <c r="B295" s="46" t="s">
        <v>18</v>
      </c>
      <c r="C295" s="41" t="s">
        <v>182</v>
      </c>
      <c r="D295" s="47">
        <v>0</v>
      </c>
      <c r="E295" s="47">
        <v>2000</v>
      </c>
      <c r="F295" s="47">
        <v>3500</v>
      </c>
      <c r="G295" s="47">
        <v>500</v>
      </c>
      <c r="H295" s="47">
        <v>350</v>
      </c>
      <c r="I295" s="47">
        <f t="shared" si="28"/>
        <v>420</v>
      </c>
      <c r="J295" s="105" t="s">
        <v>1869</v>
      </c>
    </row>
    <row r="296" spans="2:10" ht="144" customHeight="1">
      <c r="B296" s="46" t="s">
        <v>21</v>
      </c>
      <c r="C296" s="41" t="s">
        <v>184</v>
      </c>
      <c r="D296" s="47">
        <v>0</v>
      </c>
      <c r="E296" s="47">
        <v>2000</v>
      </c>
      <c r="F296" s="47">
        <v>3500</v>
      </c>
      <c r="G296" s="47">
        <v>615</v>
      </c>
      <c r="H296" s="47">
        <v>400</v>
      </c>
      <c r="I296" s="47">
        <f t="shared" si="28"/>
        <v>480</v>
      </c>
      <c r="J296" s="105" t="s">
        <v>1870</v>
      </c>
    </row>
    <row r="297" spans="2:10" ht="144" customHeight="1">
      <c r="B297" s="46" t="s">
        <v>24</v>
      </c>
      <c r="C297" s="41" t="s">
        <v>186</v>
      </c>
      <c r="D297" s="47">
        <v>0</v>
      </c>
      <c r="E297" s="47">
        <v>2000</v>
      </c>
      <c r="F297" s="47">
        <v>3500</v>
      </c>
      <c r="G297" s="47">
        <v>695</v>
      </c>
      <c r="H297" s="47">
        <v>475</v>
      </c>
      <c r="I297" s="47">
        <f t="shared" si="28"/>
        <v>570</v>
      </c>
      <c r="J297" s="105" t="s">
        <v>1871</v>
      </c>
    </row>
    <row r="298" spans="2:10" ht="144" customHeight="1">
      <c r="B298" s="46" t="s">
        <v>27</v>
      </c>
      <c r="C298" s="41" t="s">
        <v>188</v>
      </c>
      <c r="D298" s="47">
        <v>0</v>
      </c>
      <c r="E298" s="47">
        <v>2000</v>
      </c>
      <c r="F298" s="47">
        <v>3500</v>
      </c>
      <c r="G298" s="47">
        <v>800</v>
      </c>
      <c r="H298" s="47">
        <v>520</v>
      </c>
      <c r="I298" s="47">
        <f t="shared" si="28"/>
        <v>624</v>
      </c>
      <c r="J298" s="105" t="s">
        <v>1872</v>
      </c>
    </row>
    <row r="299" spans="2:10" ht="144" customHeight="1">
      <c r="B299" s="46" t="s">
        <v>30</v>
      </c>
      <c r="C299" s="41" t="s">
        <v>190</v>
      </c>
      <c r="D299" s="47">
        <v>0</v>
      </c>
      <c r="E299" s="47">
        <v>2000</v>
      </c>
      <c r="F299" s="47">
        <v>3500</v>
      </c>
      <c r="G299" s="47">
        <v>800</v>
      </c>
      <c r="H299" s="47">
        <v>520</v>
      </c>
      <c r="I299" s="47">
        <f t="shared" si="28"/>
        <v>624</v>
      </c>
      <c r="J299" s="105" t="s">
        <v>1873</v>
      </c>
    </row>
    <row r="300" spans="2:10" ht="144" customHeight="1">
      <c r="B300" s="46" t="s">
        <v>33</v>
      </c>
      <c r="C300" s="41" t="s">
        <v>192</v>
      </c>
      <c r="D300" s="47">
        <v>0</v>
      </c>
      <c r="E300" s="47">
        <v>2000</v>
      </c>
      <c r="F300" s="47">
        <v>3500</v>
      </c>
      <c r="G300" s="47">
        <v>800</v>
      </c>
      <c r="H300" s="47">
        <v>530</v>
      </c>
      <c r="I300" s="47">
        <f t="shared" ref="I300:I386" si="29">H300*1.2</f>
        <v>636</v>
      </c>
      <c r="J300" s="105" t="s">
        <v>1874</v>
      </c>
    </row>
    <row r="301" spans="2:10" ht="144" customHeight="1">
      <c r="B301" s="46" t="s">
        <v>36</v>
      </c>
      <c r="C301" s="41" t="s">
        <v>194</v>
      </c>
      <c r="D301" s="47">
        <v>0</v>
      </c>
      <c r="E301" s="47">
        <v>2000</v>
      </c>
      <c r="F301" s="47">
        <v>3500</v>
      </c>
      <c r="G301" s="47">
        <v>1075</v>
      </c>
      <c r="H301" s="47">
        <v>800</v>
      </c>
      <c r="I301" s="47">
        <f t="shared" si="29"/>
        <v>960</v>
      </c>
      <c r="J301" s="105" t="s">
        <v>1875</v>
      </c>
    </row>
    <row r="302" spans="2:10" ht="144" customHeight="1">
      <c r="B302" s="46" t="s">
        <v>36</v>
      </c>
      <c r="C302" s="41" t="s">
        <v>196</v>
      </c>
      <c r="D302" s="47">
        <v>0</v>
      </c>
      <c r="E302" s="47">
        <v>2000</v>
      </c>
      <c r="F302" s="47">
        <v>3500</v>
      </c>
      <c r="G302" s="47">
        <v>1075</v>
      </c>
      <c r="H302" s="47">
        <v>825</v>
      </c>
      <c r="I302" s="47">
        <f t="shared" ref="I302" si="30">H302*1.2</f>
        <v>990</v>
      </c>
      <c r="J302" s="105" t="s">
        <v>1876</v>
      </c>
    </row>
    <row r="303" spans="2:10" ht="144" customHeight="1">
      <c r="B303" s="46" t="s">
        <v>36</v>
      </c>
      <c r="C303" s="41" t="s">
        <v>200</v>
      </c>
      <c r="D303" s="47">
        <v>0</v>
      </c>
      <c r="E303" s="47">
        <v>2000</v>
      </c>
      <c r="F303" s="47">
        <v>3500</v>
      </c>
      <c r="G303" s="47">
        <v>1075</v>
      </c>
      <c r="H303" s="47">
        <v>890</v>
      </c>
      <c r="I303" s="47">
        <f t="shared" ref="I303" si="31">H303*1.2</f>
        <v>1068</v>
      </c>
      <c r="J303" s="105" t="s">
        <v>1877</v>
      </c>
    </row>
    <row r="304" spans="2:10" ht="21.75" customHeight="1">
      <c r="B304" s="57" t="s">
        <v>64</v>
      </c>
      <c r="C304" s="40"/>
      <c r="D304" s="58"/>
      <c r="E304" s="58"/>
      <c r="F304" s="58"/>
      <c r="G304" s="58"/>
      <c r="H304" s="58"/>
      <c r="I304" s="58"/>
      <c r="J304" s="200"/>
    </row>
    <row r="305" spans="2:10" ht="131.1" customHeight="1">
      <c r="B305" s="46" t="s">
        <v>18</v>
      </c>
      <c r="C305" s="41" t="s">
        <v>182</v>
      </c>
      <c r="D305" s="47">
        <v>0</v>
      </c>
      <c r="E305" s="47">
        <v>2000</v>
      </c>
      <c r="F305" s="47">
        <v>3500</v>
      </c>
      <c r="G305" s="47">
        <v>550</v>
      </c>
      <c r="H305" s="47">
        <v>200</v>
      </c>
      <c r="I305" s="47">
        <f t="shared" si="29"/>
        <v>240</v>
      </c>
      <c r="J305" s="105" t="s">
        <v>1878</v>
      </c>
    </row>
    <row r="306" spans="2:10" ht="144" customHeight="1">
      <c r="B306" s="46" t="s">
        <v>21</v>
      </c>
      <c r="C306" s="41" t="s">
        <v>184</v>
      </c>
      <c r="D306" s="47">
        <v>0</v>
      </c>
      <c r="E306" s="47">
        <v>2000</v>
      </c>
      <c r="F306" s="47">
        <v>3500</v>
      </c>
      <c r="G306" s="47">
        <v>750</v>
      </c>
      <c r="H306" s="47">
        <v>210</v>
      </c>
      <c r="I306" s="47">
        <f t="shared" si="29"/>
        <v>252</v>
      </c>
      <c r="J306" s="105" t="s">
        <v>1879</v>
      </c>
    </row>
    <row r="307" spans="2:10" ht="144" customHeight="1">
      <c r="B307" s="46" t="s">
        <v>24</v>
      </c>
      <c r="C307" s="41" t="s">
        <v>186</v>
      </c>
      <c r="D307" s="47">
        <v>0</v>
      </c>
      <c r="E307" s="47">
        <v>2000</v>
      </c>
      <c r="F307" s="47">
        <v>3500</v>
      </c>
      <c r="G307" s="47">
        <v>750</v>
      </c>
      <c r="H307" s="47">
        <v>215</v>
      </c>
      <c r="I307" s="47">
        <f t="shared" si="29"/>
        <v>258</v>
      </c>
      <c r="J307" s="105" t="s">
        <v>1880</v>
      </c>
    </row>
    <row r="308" spans="2:10" ht="144" customHeight="1">
      <c r="B308" s="46" t="s">
        <v>27</v>
      </c>
      <c r="C308" s="41" t="s">
        <v>188</v>
      </c>
      <c r="D308" s="47">
        <v>0</v>
      </c>
      <c r="E308" s="47">
        <v>2000</v>
      </c>
      <c r="F308" s="47">
        <v>3500</v>
      </c>
      <c r="G308" s="47">
        <v>870</v>
      </c>
      <c r="H308" s="47">
        <v>225</v>
      </c>
      <c r="I308" s="47">
        <f t="shared" si="29"/>
        <v>270</v>
      </c>
      <c r="J308" s="105" t="s">
        <v>1881</v>
      </c>
    </row>
    <row r="309" spans="2:10" ht="144" customHeight="1">
      <c r="B309" s="46" t="s">
        <v>30</v>
      </c>
      <c r="C309" s="41" t="s">
        <v>190</v>
      </c>
      <c r="D309" s="47">
        <v>0</v>
      </c>
      <c r="E309" s="47">
        <v>2000</v>
      </c>
      <c r="F309" s="47">
        <v>3500</v>
      </c>
      <c r="G309" s="47">
        <v>870</v>
      </c>
      <c r="H309" s="47">
        <v>225</v>
      </c>
      <c r="I309" s="47">
        <f t="shared" si="29"/>
        <v>270</v>
      </c>
      <c r="J309" s="105" t="s">
        <v>1882</v>
      </c>
    </row>
    <row r="310" spans="2:10" ht="144" customHeight="1">
      <c r="B310" s="46" t="s">
        <v>33</v>
      </c>
      <c r="C310" s="41" t="s">
        <v>192</v>
      </c>
      <c r="D310" s="47">
        <v>0</v>
      </c>
      <c r="E310" s="47">
        <v>2000</v>
      </c>
      <c r="F310" s="47">
        <v>3500</v>
      </c>
      <c r="G310" s="47">
        <v>870</v>
      </c>
      <c r="H310" s="47">
        <v>225</v>
      </c>
      <c r="I310" s="47">
        <f t="shared" si="29"/>
        <v>270</v>
      </c>
      <c r="J310" s="105" t="s">
        <v>1883</v>
      </c>
    </row>
    <row r="311" spans="2:10" ht="144" customHeight="1">
      <c r="B311" s="46" t="s">
        <v>36</v>
      </c>
      <c r="C311" s="41" t="s">
        <v>194</v>
      </c>
      <c r="D311" s="47">
        <v>0</v>
      </c>
      <c r="E311" s="47">
        <v>2000</v>
      </c>
      <c r="F311" s="47">
        <v>3500</v>
      </c>
      <c r="G311" s="47">
        <v>1000</v>
      </c>
      <c r="H311" s="47">
        <v>240</v>
      </c>
      <c r="I311" s="47">
        <f t="shared" si="29"/>
        <v>288</v>
      </c>
      <c r="J311" s="105" t="s">
        <v>1884</v>
      </c>
    </row>
    <row r="312" spans="2:10" ht="144" customHeight="1">
      <c r="B312" s="46" t="s">
        <v>39</v>
      </c>
      <c r="C312" s="41" t="s">
        <v>196</v>
      </c>
      <c r="D312" s="47">
        <v>0</v>
      </c>
      <c r="E312" s="47">
        <v>3000</v>
      </c>
      <c r="F312" s="47">
        <v>5000</v>
      </c>
      <c r="G312" s="47">
        <v>1000</v>
      </c>
      <c r="H312" s="47">
        <v>310</v>
      </c>
      <c r="I312" s="47">
        <f t="shared" si="29"/>
        <v>372</v>
      </c>
      <c r="J312" s="105" t="s">
        <v>1885</v>
      </c>
    </row>
    <row r="313" spans="2:10" ht="144" customHeight="1">
      <c r="B313" s="46" t="s">
        <v>42</v>
      </c>
      <c r="C313" s="41" t="s">
        <v>198</v>
      </c>
      <c r="D313" s="47">
        <v>0</v>
      </c>
      <c r="E313" s="47">
        <v>3000</v>
      </c>
      <c r="F313" s="47">
        <v>5000</v>
      </c>
      <c r="G313" s="47">
        <v>1200</v>
      </c>
      <c r="H313" s="47">
        <v>320</v>
      </c>
      <c r="I313" s="47">
        <f t="shared" si="29"/>
        <v>384</v>
      </c>
      <c r="J313" s="105" t="s">
        <v>1886</v>
      </c>
    </row>
    <row r="314" spans="2:10" ht="144" customHeight="1">
      <c r="B314" s="46" t="s">
        <v>45</v>
      </c>
      <c r="C314" s="41" t="s">
        <v>198</v>
      </c>
      <c r="D314" s="47">
        <v>0</v>
      </c>
      <c r="E314" s="47">
        <v>3000</v>
      </c>
      <c r="F314" s="47">
        <v>5000</v>
      </c>
      <c r="G314" s="47">
        <v>1200</v>
      </c>
      <c r="H314" s="47">
        <v>320</v>
      </c>
      <c r="I314" s="47">
        <f t="shared" si="29"/>
        <v>384</v>
      </c>
      <c r="J314" s="105" t="s">
        <v>1886</v>
      </c>
    </row>
    <row r="315" spans="2:10" ht="144" customHeight="1">
      <c r="B315" s="46" t="s">
        <v>46</v>
      </c>
      <c r="C315" s="41" t="s">
        <v>200</v>
      </c>
      <c r="D315" s="47">
        <v>0</v>
      </c>
      <c r="E315" s="47">
        <v>3000</v>
      </c>
      <c r="F315" s="47">
        <v>5000</v>
      </c>
      <c r="G315" s="47">
        <v>1200</v>
      </c>
      <c r="H315" s="47">
        <v>320</v>
      </c>
      <c r="I315" s="47">
        <f t="shared" si="29"/>
        <v>384</v>
      </c>
      <c r="J315" s="105" t="s">
        <v>1887</v>
      </c>
    </row>
    <row r="316" spans="2:10" ht="144" customHeight="1">
      <c r="B316" s="46" t="s">
        <v>1705</v>
      </c>
      <c r="C316" s="41" t="s">
        <v>1814</v>
      </c>
      <c r="D316" s="47">
        <v>0</v>
      </c>
      <c r="E316" s="47">
        <v>3000</v>
      </c>
      <c r="F316" s="47">
        <v>5000</v>
      </c>
      <c r="G316" s="47">
        <v>1200</v>
      </c>
      <c r="H316" s="47">
        <v>620</v>
      </c>
      <c r="I316" s="47">
        <f t="shared" ref="I316" si="32">H316*1.2</f>
        <v>744</v>
      </c>
      <c r="J316" s="105" t="s">
        <v>1925</v>
      </c>
    </row>
    <row r="317" spans="2:10" ht="144" customHeight="1">
      <c r="B317" s="46" t="s">
        <v>1708</v>
      </c>
      <c r="C317" s="41" t="s">
        <v>1815</v>
      </c>
      <c r="D317" s="47">
        <v>0</v>
      </c>
      <c r="E317" s="47">
        <v>3000</v>
      </c>
      <c r="F317" s="47">
        <v>5000</v>
      </c>
      <c r="G317" s="47">
        <v>1200</v>
      </c>
      <c r="H317" s="47">
        <v>870</v>
      </c>
      <c r="I317" s="47">
        <f t="shared" ref="I317" si="33">H317*1.2</f>
        <v>1044</v>
      </c>
      <c r="J317" s="105" t="s">
        <v>1926</v>
      </c>
    </row>
    <row r="318" spans="2:10" ht="144" customHeight="1">
      <c r="B318" s="46" t="s">
        <v>1711</v>
      </c>
      <c r="C318" s="41" t="s">
        <v>1816</v>
      </c>
      <c r="D318" s="47">
        <v>0</v>
      </c>
      <c r="E318" s="47">
        <v>3000</v>
      </c>
      <c r="F318" s="47">
        <v>5000</v>
      </c>
      <c r="G318" s="47">
        <v>1200</v>
      </c>
      <c r="H318" s="47">
        <v>1220</v>
      </c>
      <c r="I318" s="47">
        <f t="shared" ref="I318" si="34">H318*1.2</f>
        <v>1464</v>
      </c>
      <c r="J318" s="105" t="s">
        <v>1927</v>
      </c>
    </row>
    <row r="319" spans="2:10" ht="18.45" customHeight="1">
      <c r="B319" s="57" t="s">
        <v>65</v>
      </c>
      <c r="C319" s="40"/>
      <c r="D319" s="58"/>
      <c r="E319" s="58"/>
      <c r="F319" s="58"/>
      <c r="G319" s="58"/>
      <c r="H319" s="58"/>
      <c r="I319" s="58"/>
      <c r="J319" s="200"/>
    </row>
    <row r="320" spans="2:10" ht="137.85" customHeight="1">
      <c r="B320" s="46" t="s">
        <v>18</v>
      </c>
      <c r="C320" s="41" t="s">
        <v>182</v>
      </c>
      <c r="D320" s="47">
        <v>0</v>
      </c>
      <c r="E320" s="47">
        <v>2000</v>
      </c>
      <c r="F320" s="47">
        <v>3500</v>
      </c>
      <c r="G320" s="47">
        <v>688</v>
      </c>
      <c r="H320" s="47">
        <v>270</v>
      </c>
      <c r="I320" s="47">
        <f t="shared" si="29"/>
        <v>324</v>
      </c>
      <c r="J320" s="105" t="s">
        <v>212</v>
      </c>
    </row>
    <row r="321" spans="2:10" ht="131.1" customHeight="1">
      <c r="B321" s="46" t="s">
        <v>21</v>
      </c>
      <c r="C321" s="41" t="s">
        <v>184</v>
      </c>
      <c r="D321" s="47">
        <v>0</v>
      </c>
      <c r="E321" s="47">
        <v>2000</v>
      </c>
      <c r="F321" s="47">
        <v>3500</v>
      </c>
      <c r="G321" s="47">
        <v>840</v>
      </c>
      <c r="H321" s="47">
        <v>340</v>
      </c>
      <c r="I321" s="47">
        <f t="shared" si="29"/>
        <v>408</v>
      </c>
      <c r="J321" s="105" t="s">
        <v>213</v>
      </c>
    </row>
    <row r="322" spans="2:10" ht="144" customHeight="1">
      <c r="B322" s="46" t="s">
        <v>24</v>
      </c>
      <c r="C322" s="41" t="s">
        <v>186</v>
      </c>
      <c r="D322" s="47">
        <v>0</v>
      </c>
      <c r="E322" s="47">
        <v>2000</v>
      </c>
      <c r="F322" s="47">
        <v>3500</v>
      </c>
      <c r="G322" s="47">
        <v>1000</v>
      </c>
      <c r="H322" s="47">
        <v>360</v>
      </c>
      <c r="I322" s="47">
        <f t="shared" si="29"/>
        <v>432</v>
      </c>
      <c r="J322" s="105" t="s">
        <v>214</v>
      </c>
    </row>
    <row r="323" spans="2:10" ht="144" customHeight="1">
      <c r="B323" s="46" t="s">
        <v>27</v>
      </c>
      <c r="C323" s="41" t="s">
        <v>188</v>
      </c>
      <c r="D323" s="47">
        <v>0</v>
      </c>
      <c r="E323" s="47">
        <v>2000</v>
      </c>
      <c r="F323" s="47">
        <v>3500</v>
      </c>
      <c r="G323" s="47">
        <v>1020</v>
      </c>
      <c r="H323" s="47">
        <v>410</v>
      </c>
      <c r="I323" s="47">
        <f t="shared" si="29"/>
        <v>492</v>
      </c>
      <c r="J323" s="105" t="s">
        <v>215</v>
      </c>
    </row>
    <row r="324" spans="2:10" ht="144" customHeight="1">
      <c r="B324" s="46" t="s">
        <v>30</v>
      </c>
      <c r="C324" s="41" t="s">
        <v>190</v>
      </c>
      <c r="D324" s="47">
        <v>0</v>
      </c>
      <c r="E324" s="47">
        <v>2000</v>
      </c>
      <c r="F324" s="47">
        <v>3500</v>
      </c>
      <c r="G324" s="47">
        <v>1100</v>
      </c>
      <c r="H324" s="47">
        <v>410</v>
      </c>
      <c r="I324" s="47">
        <f t="shared" si="29"/>
        <v>492</v>
      </c>
      <c r="J324" s="105" t="s">
        <v>216</v>
      </c>
    </row>
    <row r="325" spans="2:10" ht="144" customHeight="1">
      <c r="B325" s="46" t="s">
        <v>33</v>
      </c>
      <c r="C325" s="41" t="s">
        <v>192</v>
      </c>
      <c r="D325" s="47">
        <v>0</v>
      </c>
      <c r="E325" s="47">
        <v>2000</v>
      </c>
      <c r="F325" s="47">
        <v>3500</v>
      </c>
      <c r="G325" s="47">
        <v>1100</v>
      </c>
      <c r="H325" s="47">
        <v>410</v>
      </c>
      <c r="I325" s="47">
        <f t="shared" si="29"/>
        <v>492</v>
      </c>
      <c r="J325" s="105" t="s">
        <v>217</v>
      </c>
    </row>
    <row r="326" spans="2:10" ht="144" customHeight="1">
      <c r="B326" s="46" t="s">
        <v>36</v>
      </c>
      <c r="C326" s="41" t="s">
        <v>194</v>
      </c>
      <c r="D326" s="47">
        <v>0</v>
      </c>
      <c r="E326" s="47">
        <v>2000</v>
      </c>
      <c r="F326" s="47">
        <v>3500</v>
      </c>
      <c r="G326" s="47">
        <v>1350</v>
      </c>
      <c r="H326" s="47">
        <v>440</v>
      </c>
      <c r="I326" s="47">
        <f t="shared" si="29"/>
        <v>528</v>
      </c>
      <c r="J326" s="105" t="s">
        <v>218</v>
      </c>
    </row>
    <row r="327" spans="2:10" ht="144" customHeight="1">
      <c r="B327" s="46" t="s">
        <v>39</v>
      </c>
      <c r="C327" s="41" t="s">
        <v>196</v>
      </c>
      <c r="D327" s="47">
        <v>0</v>
      </c>
      <c r="E327" s="47">
        <v>3000</v>
      </c>
      <c r="F327" s="47">
        <v>5000</v>
      </c>
      <c r="G327" s="47">
        <v>1550</v>
      </c>
      <c r="H327" s="47">
        <v>730</v>
      </c>
      <c r="I327" s="47">
        <f t="shared" si="29"/>
        <v>876</v>
      </c>
      <c r="J327" s="105" t="s">
        <v>219</v>
      </c>
    </row>
    <row r="328" spans="2:10" ht="144" customHeight="1">
      <c r="B328" s="46" t="s">
        <v>42</v>
      </c>
      <c r="C328" s="41" t="s">
        <v>198</v>
      </c>
      <c r="D328" s="47">
        <v>0</v>
      </c>
      <c r="E328" s="47">
        <v>3000</v>
      </c>
      <c r="F328" s="47">
        <v>5000</v>
      </c>
      <c r="G328" s="47">
        <v>1950</v>
      </c>
      <c r="H328" s="47">
        <v>750</v>
      </c>
      <c r="I328" s="47">
        <f t="shared" si="29"/>
        <v>900</v>
      </c>
      <c r="J328" s="105" t="s">
        <v>220</v>
      </c>
    </row>
    <row r="329" spans="2:10" ht="144" customHeight="1">
      <c r="B329" s="46" t="s">
        <v>45</v>
      </c>
      <c r="C329" s="41" t="s">
        <v>198</v>
      </c>
      <c r="D329" s="47">
        <v>0</v>
      </c>
      <c r="E329" s="47">
        <v>3000</v>
      </c>
      <c r="F329" s="47">
        <v>5000</v>
      </c>
      <c r="G329" s="47">
        <v>1950</v>
      </c>
      <c r="H329" s="47">
        <v>750</v>
      </c>
      <c r="I329" s="47">
        <f t="shared" si="29"/>
        <v>900</v>
      </c>
      <c r="J329" s="105" t="s">
        <v>220</v>
      </c>
    </row>
    <row r="330" spans="2:10" ht="144" customHeight="1">
      <c r="B330" s="46" t="s">
        <v>46</v>
      </c>
      <c r="C330" s="41" t="s">
        <v>200</v>
      </c>
      <c r="D330" s="47">
        <v>0</v>
      </c>
      <c r="E330" s="47">
        <v>3000</v>
      </c>
      <c r="F330" s="47">
        <v>5000</v>
      </c>
      <c r="G330" s="47">
        <v>1950</v>
      </c>
      <c r="H330" s="47">
        <v>750</v>
      </c>
      <c r="I330" s="47">
        <f t="shared" si="29"/>
        <v>900</v>
      </c>
      <c r="J330" s="105" t="s">
        <v>221</v>
      </c>
    </row>
    <row r="331" spans="2:10" s="59" customFormat="1" ht="21.75" customHeight="1">
      <c r="B331" s="57" t="s">
        <v>66</v>
      </c>
      <c r="C331" s="40"/>
      <c r="D331" s="58"/>
      <c r="E331" s="58"/>
      <c r="F331" s="58"/>
      <c r="G331" s="58"/>
      <c r="H331" s="58"/>
      <c r="I331" s="58"/>
      <c r="J331" s="200"/>
    </row>
    <row r="332" spans="2:10" s="59" customFormat="1" ht="132.44999999999999" customHeight="1">
      <c r="B332" s="83" t="s">
        <v>18</v>
      </c>
      <c r="C332" s="41" t="s">
        <v>182</v>
      </c>
      <c r="D332" s="47">
        <v>0</v>
      </c>
      <c r="E332" s="47">
        <v>2000</v>
      </c>
      <c r="F332" s="47">
        <v>3500</v>
      </c>
      <c r="G332" s="47">
        <v>830</v>
      </c>
      <c r="H332" s="47">
        <v>270</v>
      </c>
      <c r="I332" s="47">
        <f t="shared" si="29"/>
        <v>324</v>
      </c>
      <c r="J332" s="105" t="s">
        <v>222</v>
      </c>
    </row>
    <row r="333" spans="2:10" s="59" customFormat="1" ht="144" customHeight="1">
      <c r="B333" s="83" t="s">
        <v>21</v>
      </c>
      <c r="C333" s="41" t="s">
        <v>184</v>
      </c>
      <c r="D333" s="47">
        <v>0</v>
      </c>
      <c r="E333" s="47">
        <v>2000</v>
      </c>
      <c r="F333" s="47">
        <v>3500</v>
      </c>
      <c r="G333" s="47">
        <v>960</v>
      </c>
      <c r="H333" s="47">
        <v>340</v>
      </c>
      <c r="I333" s="47">
        <f t="shared" si="29"/>
        <v>408</v>
      </c>
      <c r="J333" s="105" t="s">
        <v>223</v>
      </c>
    </row>
    <row r="334" spans="2:10" s="59" customFormat="1" ht="144" customHeight="1">
      <c r="B334" s="83" t="s">
        <v>24</v>
      </c>
      <c r="C334" s="41" t="s">
        <v>186</v>
      </c>
      <c r="D334" s="47">
        <v>0</v>
      </c>
      <c r="E334" s="47">
        <v>2000</v>
      </c>
      <c r="F334" s="47">
        <v>3500</v>
      </c>
      <c r="G334" s="47">
        <v>1320</v>
      </c>
      <c r="H334" s="47">
        <v>360</v>
      </c>
      <c r="I334" s="47">
        <f t="shared" si="29"/>
        <v>432</v>
      </c>
      <c r="J334" s="105" t="s">
        <v>224</v>
      </c>
    </row>
    <row r="335" spans="2:10" s="59" customFormat="1" ht="144" customHeight="1">
      <c r="B335" s="83" t="s">
        <v>27</v>
      </c>
      <c r="C335" s="41" t="s">
        <v>188</v>
      </c>
      <c r="D335" s="47">
        <v>0</v>
      </c>
      <c r="E335" s="47">
        <v>2000</v>
      </c>
      <c r="F335" s="47">
        <v>3500</v>
      </c>
      <c r="G335" s="47">
        <v>1340</v>
      </c>
      <c r="H335" s="47">
        <v>410</v>
      </c>
      <c r="I335" s="47">
        <f t="shared" si="29"/>
        <v>492</v>
      </c>
      <c r="J335" s="105" t="s">
        <v>225</v>
      </c>
    </row>
    <row r="336" spans="2:10" s="59" customFormat="1" ht="144" customHeight="1">
      <c r="B336" s="83" t="s">
        <v>30</v>
      </c>
      <c r="C336" s="41" t="s">
        <v>190</v>
      </c>
      <c r="D336" s="47">
        <v>0</v>
      </c>
      <c r="E336" s="47">
        <v>2000</v>
      </c>
      <c r="F336" s="47">
        <v>3500</v>
      </c>
      <c r="G336" s="47">
        <v>1460</v>
      </c>
      <c r="H336" s="47">
        <v>410</v>
      </c>
      <c r="I336" s="47">
        <f t="shared" si="29"/>
        <v>492</v>
      </c>
      <c r="J336" s="105" t="s">
        <v>226</v>
      </c>
    </row>
    <row r="337" spans="2:10" s="59" customFormat="1" ht="144" customHeight="1">
      <c r="B337" s="83" t="s">
        <v>33</v>
      </c>
      <c r="C337" s="41" t="s">
        <v>192</v>
      </c>
      <c r="D337" s="47">
        <v>0</v>
      </c>
      <c r="E337" s="47">
        <v>2000</v>
      </c>
      <c r="F337" s="47">
        <v>3500</v>
      </c>
      <c r="G337" s="47">
        <v>1460</v>
      </c>
      <c r="H337" s="47">
        <v>410</v>
      </c>
      <c r="I337" s="47">
        <f t="shared" si="29"/>
        <v>492</v>
      </c>
      <c r="J337" s="105" t="s">
        <v>227</v>
      </c>
    </row>
    <row r="338" spans="2:10" s="59" customFormat="1" ht="144" customHeight="1">
      <c r="B338" s="83" t="s">
        <v>36</v>
      </c>
      <c r="C338" s="41" t="s">
        <v>194</v>
      </c>
      <c r="D338" s="47">
        <v>0</v>
      </c>
      <c r="E338" s="47">
        <v>2000</v>
      </c>
      <c r="F338" s="47">
        <v>3500</v>
      </c>
      <c r="G338" s="47">
        <v>1660</v>
      </c>
      <c r="H338" s="47">
        <v>440</v>
      </c>
      <c r="I338" s="47">
        <f t="shared" si="29"/>
        <v>528</v>
      </c>
      <c r="J338" s="105" t="s">
        <v>228</v>
      </c>
    </row>
    <row r="339" spans="2:10" s="59" customFormat="1" ht="144" customHeight="1">
      <c r="B339" s="83" t="s">
        <v>39</v>
      </c>
      <c r="C339" s="41" t="s">
        <v>196</v>
      </c>
      <c r="D339" s="47">
        <v>0</v>
      </c>
      <c r="E339" s="47">
        <v>3000</v>
      </c>
      <c r="F339" s="47">
        <v>5000</v>
      </c>
      <c r="G339" s="47">
        <v>1850</v>
      </c>
      <c r="H339" s="47">
        <v>730</v>
      </c>
      <c r="I339" s="47">
        <f t="shared" si="29"/>
        <v>876</v>
      </c>
      <c r="J339" s="105" t="s">
        <v>229</v>
      </c>
    </row>
    <row r="340" spans="2:10" s="59" customFormat="1" ht="144" customHeight="1">
      <c r="B340" s="83" t="s">
        <v>42</v>
      </c>
      <c r="C340" s="41" t="s">
        <v>198</v>
      </c>
      <c r="D340" s="47">
        <v>0</v>
      </c>
      <c r="E340" s="47">
        <v>3000</v>
      </c>
      <c r="F340" s="47">
        <v>5000</v>
      </c>
      <c r="G340" s="47">
        <v>2280</v>
      </c>
      <c r="H340" s="47">
        <v>750</v>
      </c>
      <c r="I340" s="47">
        <f t="shared" si="29"/>
        <v>900</v>
      </c>
      <c r="J340" s="105" t="s">
        <v>230</v>
      </c>
    </row>
    <row r="341" spans="2:10" s="59" customFormat="1" ht="144" customHeight="1">
      <c r="B341" s="83" t="s">
        <v>45</v>
      </c>
      <c r="C341" s="41" t="s">
        <v>198</v>
      </c>
      <c r="D341" s="47">
        <v>0</v>
      </c>
      <c r="E341" s="47">
        <v>3000</v>
      </c>
      <c r="F341" s="47">
        <v>5000</v>
      </c>
      <c r="G341" s="47">
        <v>2280</v>
      </c>
      <c r="H341" s="47">
        <v>750</v>
      </c>
      <c r="I341" s="47">
        <f t="shared" si="29"/>
        <v>900</v>
      </c>
      <c r="J341" s="105" t="s">
        <v>230</v>
      </c>
    </row>
    <row r="342" spans="2:10" s="59" customFormat="1" ht="144" customHeight="1">
      <c r="B342" s="83" t="s">
        <v>46</v>
      </c>
      <c r="C342" s="41" t="s">
        <v>200</v>
      </c>
      <c r="D342" s="47">
        <v>0</v>
      </c>
      <c r="E342" s="47">
        <v>3000</v>
      </c>
      <c r="F342" s="47">
        <v>5000</v>
      </c>
      <c r="G342" s="47">
        <v>2280</v>
      </c>
      <c r="H342" s="47">
        <v>750</v>
      </c>
      <c r="I342" s="47">
        <f t="shared" si="29"/>
        <v>900</v>
      </c>
      <c r="J342" s="105" t="s">
        <v>231</v>
      </c>
    </row>
    <row r="343" spans="2:10" s="59" customFormat="1" ht="21.75" customHeight="1">
      <c r="B343" s="57" t="s">
        <v>232</v>
      </c>
      <c r="C343" s="40"/>
      <c r="D343" s="58"/>
      <c r="E343" s="58"/>
      <c r="F343" s="58"/>
      <c r="G343" s="58"/>
      <c r="H343" s="58"/>
      <c r="I343" s="58"/>
      <c r="J343" s="200"/>
    </row>
    <row r="344" spans="2:10" s="59" customFormat="1" ht="132.44999999999999" customHeight="1">
      <c r="B344" s="46" t="s">
        <v>233</v>
      </c>
      <c r="C344" s="41" t="s">
        <v>234</v>
      </c>
      <c r="D344" s="47">
        <v>5000</v>
      </c>
      <c r="E344" s="47">
        <v>5000</v>
      </c>
      <c r="F344" s="47">
        <v>5000</v>
      </c>
      <c r="G344" s="47">
        <v>2093</v>
      </c>
      <c r="H344" s="47">
        <v>2093</v>
      </c>
      <c r="I344" s="47">
        <f t="shared" ref="I344" si="35">H344*1.2</f>
        <v>2511.6</v>
      </c>
      <c r="J344" s="105" t="s">
        <v>235</v>
      </c>
    </row>
    <row r="345" spans="2:10" s="59" customFormat="1" ht="144" customHeight="1">
      <c r="B345" s="46" t="s">
        <v>18</v>
      </c>
      <c r="C345" s="41" t="s">
        <v>236</v>
      </c>
      <c r="D345" s="47">
        <v>5000</v>
      </c>
      <c r="E345" s="47">
        <v>5000</v>
      </c>
      <c r="F345" s="47">
        <v>5000</v>
      </c>
      <c r="G345" s="47">
        <v>2528</v>
      </c>
      <c r="H345" s="47">
        <v>2528</v>
      </c>
      <c r="I345" s="47">
        <f t="shared" ref="I345" si="36">H345*1.2</f>
        <v>3033.6</v>
      </c>
      <c r="J345" s="105" t="s">
        <v>237</v>
      </c>
    </row>
    <row r="346" spans="2:10" s="59" customFormat="1" ht="144" customHeight="1">
      <c r="B346" s="46" t="s">
        <v>21</v>
      </c>
      <c r="C346" s="41" t="s">
        <v>238</v>
      </c>
      <c r="D346" s="47">
        <v>5000</v>
      </c>
      <c r="E346" s="47">
        <v>5000</v>
      </c>
      <c r="F346" s="47">
        <v>5000</v>
      </c>
      <c r="G346" s="47">
        <v>3674</v>
      </c>
      <c r="H346" s="47">
        <v>3674</v>
      </c>
      <c r="I346" s="47">
        <f t="shared" ref="I346" si="37">H346*1.2</f>
        <v>4408.8</v>
      </c>
      <c r="J346" s="105" t="s">
        <v>239</v>
      </c>
    </row>
    <row r="347" spans="2:10" ht="21.75" customHeight="1">
      <c r="B347" s="57" t="s">
        <v>67</v>
      </c>
      <c r="C347" s="40"/>
      <c r="D347" s="58"/>
      <c r="E347" s="58"/>
      <c r="F347" s="58"/>
      <c r="G347" s="58"/>
      <c r="H347" s="58"/>
      <c r="I347" s="58"/>
      <c r="J347" s="200"/>
    </row>
    <row r="348" spans="2:10" ht="100.2" customHeight="1">
      <c r="B348" s="46" t="s">
        <v>68</v>
      </c>
      <c r="C348" s="41" t="s">
        <v>1894</v>
      </c>
      <c r="D348" s="47">
        <v>0</v>
      </c>
      <c r="E348" s="47">
        <v>600</v>
      </c>
      <c r="F348" s="47">
        <v>600</v>
      </c>
      <c r="G348" s="47">
        <v>170</v>
      </c>
      <c r="H348" s="47">
        <v>100</v>
      </c>
      <c r="I348" s="47">
        <f t="shared" ref="I348" si="38">H348*1.2</f>
        <v>120</v>
      </c>
      <c r="J348" s="105" t="s">
        <v>241</v>
      </c>
    </row>
    <row r="349" spans="2:10" ht="100.2" customHeight="1">
      <c r="B349" s="46" t="s">
        <v>68</v>
      </c>
      <c r="C349" s="41" t="s">
        <v>240</v>
      </c>
      <c r="D349" s="47">
        <v>0</v>
      </c>
      <c r="E349" s="47">
        <v>600</v>
      </c>
      <c r="F349" s="47">
        <v>600</v>
      </c>
      <c r="G349" s="47">
        <v>170</v>
      </c>
      <c r="H349" s="47">
        <v>100</v>
      </c>
      <c r="I349" s="47">
        <f t="shared" ref="I349" si="39">H349*1.2</f>
        <v>120</v>
      </c>
      <c r="J349" s="105" t="s">
        <v>241</v>
      </c>
    </row>
    <row r="350" spans="2:10" ht="100.2" customHeight="1">
      <c r="B350" s="46" t="s">
        <v>68</v>
      </c>
      <c r="C350" s="41" t="s">
        <v>242</v>
      </c>
      <c r="D350" s="47">
        <v>0</v>
      </c>
      <c r="E350" s="47">
        <v>600</v>
      </c>
      <c r="F350" s="47">
        <v>600</v>
      </c>
      <c r="G350" s="47">
        <v>170</v>
      </c>
      <c r="H350" s="47">
        <v>160</v>
      </c>
      <c r="I350" s="47">
        <f t="shared" ref="I350" si="40">H350*1.2</f>
        <v>192</v>
      </c>
      <c r="J350" s="105" t="s">
        <v>241</v>
      </c>
    </row>
    <row r="351" spans="2:10" ht="100.2" customHeight="1">
      <c r="B351" s="46" t="s">
        <v>74</v>
      </c>
      <c r="C351" s="41" t="s">
        <v>243</v>
      </c>
      <c r="D351" s="47">
        <v>0</v>
      </c>
      <c r="E351" s="47">
        <v>600</v>
      </c>
      <c r="F351" s="47">
        <v>600</v>
      </c>
      <c r="G351" s="47">
        <v>170</v>
      </c>
      <c r="H351" s="47">
        <v>105</v>
      </c>
      <c r="I351" s="47">
        <f t="shared" si="29"/>
        <v>126</v>
      </c>
      <c r="J351" s="105" t="s">
        <v>241</v>
      </c>
    </row>
    <row r="352" spans="2:10" ht="100.2" customHeight="1">
      <c r="B352" s="46" t="s">
        <v>74</v>
      </c>
      <c r="C352" s="41" t="s">
        <v>244</v>
      </c>
      <c r="D352" s="47">
        <v>0</v>
      </c>
      <c r="E352" s="47">
        <v>600</v>
      </c>
      <c r="F352" s="47">
        <v>600</v>
      </c>
      <c r="G352" s="47">
        <v>170</v>
      </c>
      <c r="H352" s="47">
        <v>160</v>
      </c>
      <c r="I352" s="47">
        <f t="shared" ref="I352" si="41">H352*1.2</f>
        <v>192</v>
      </c>
      <c r="J352" s="105" t="s">
        <v>241</v>
      </c>
    </row>
    <row r="353" spans="2:10" ht="100.2" customHeight="1">
      <c r="B353" s="46" t="s">
        <v>79</v>
      </c>
      <c r="C353" s="41" t="s">
        <v>245</v>
      </c>
      <c r="D353" s="47">
        <v>0</v>
      </c>
      <c r="E353" s="47">
        <v>600</v>
      </c>
      <c r="F353" s="47">
        <v>1200</v>
      </c>
      <c r="G353" s="47">
        <v>280</v>
      </c>
      <c r="H353" s="47">
        <v>115</v>
      </c>
      <c r="I353" s="47">
        <f t="shared" si="29"/>
        <v>138</v>
      </c>
      <c r="J353" s="105" t="s">
        <v>241</v>
      </c>
    </row>
    <row r="354" spans="2:10" ht="100.2" customHeight="1">
      <c r="B354" s="46" t="s">
        <v>79</v>
      </c>
      <c r="C354" s="41" t="s">
        <v>246</v>
      </c>
      <c r="D354" s="47">
        <v>0</v>
      </c>
      <c r="E354" s="47">
        <v>600</v>
      </c>
      <c r="F354" s="47">
        <v>1200</v>
      </c>
      <c r="G354" s="47">
        <v>280</v>
      </c>
      <c r="H354" s="47">
        <v>165</v>
      </c>
      <c r="I354" s="47">
        <f t="shared" ref="I354" si="42">H354*1.2</f>
        <v>198</v>
      </c>
      <c r="J354" s="105" t="s">
        <v>241</v>
      </c>
    </row>
    <row r="355" spans="2:10" ht="100.2" customHeight="1">
      <c r="B355" s="46" t="s">
        <v>84</v>
      </c>
      <c r="C355" s="41" t="s">
        <v>247</v>
      </c>
      <c r="D355" s="47">
        <v>0</v>
      </c>
      <c r="E355" s="47">
        <v>600</v>
      </c>
      <c r="F355" s="47">
        <v>1200</v>
      </c>
      <c r="G355" s="47">
        <v>375</v>
      </c>
      <c r="H355" s="47">
        <v>145</v>
      </c>
      <c r="I355" s="47">
        <f t="shared" si="29"/>
        <v>174</v>
      </c>
      <c r="J355" s="105" t="s">
        <v>241</v>
      </c>
    </row>
    <row r="356" spans="2:10" ht="100.2" customHeight="1">
      <c r="B356" s="46" t="s">
        <v>84</v>
      </c>
      <c r="C356" s="41" t="s">
        <v>248</v>
      </c>
      <c r="D356" s="47">
        <v>0</v>
      </c>
      <c r="E356" s="47">
        <v>600</v>
      </c>
      <c r="F356" s="47">
        <v>1200</v>
      </c>
      <c r="G356" s="47">
        <v>375</v>
      </c>
      <c r="H356" s="47">
        <v>165</v>
      </c>
      <c r="I356" s="47">
        <f t="shared" ref="I356:I357" si="43">H356*1.2</f>
        <v>198</v>
      </c>
      <c r="J356" s="105" t="s">
        <v>241</v>
      </c>
    </row>
    <row r="357" spans="2:10" ht="100.2" customHeight="1">
      <c r="B357" s="46" t="s">
        <v>18</v>
      </c>
      <c r="C357" s="41" t="s">
        <v>249</v>
      </c>
      <c r="D357" s="47">
        <v>0</v>
      </c>
      <c r="E357" s="47">
        <v>600</v>
      </c>
      <c r="F357" s="47">
        <v>1200</v>
      </c>
      <c r="G357" s="47">
        <v>300</v>
      </c>
      <c r="H357" s="47">
        <v>240</v>
      </c>
      <c r="I357" s="47">
        <f t="shared" si="43"/>
        <v>288</v>
      </c>
      <c r="J357" s="105" t="s">
        <v>241</v>
      </c>
    </row>
    <row r="358" spans="2:10" ht="100.2" customHeight="1">
      <c r="B358" s="46" t="s">
        <v>250</v>
      </c>
      <c r="C358" s="41" t="s">
        <v>251</v>
      </c>
      <c r="D358" s="47">
        <v>0</v>
      </c>
      <c r="E358" s="47">
        <v>600</v>
      </c>
      <c r="F358" s="47">
        <v>1200</v>
      </c>
      <c r="G358" s="47">
        <v>300</v>
      </c>
      <c r="H358" s="47">
        <v>280</v>
      </c>
      <c r="I358" s="47">
        <f t="shared" ref="I358:I360" si="44">H358*1.2</f>
        <v>336</v>
      </c>
      <c r="J358" s="105" t="s">
        <v>241</v>
      </c>
    </row>
    <row r="359" spans="2:10" ht="100.2" customHeight="1">
      <c r="B359" s="46" t="s">
        <v>252</v>
      </c>
      <c r="C359" s="41" t="s">
        <v>253</v>
      </c>
      <c r="D359" s="47">
        <v>0</v>
      </c>
      <c r="E359" s="47">
        <v>1200</v>
      </c>
      <c r="F359" s="47">
        <v>2400</v>
      </c>
      <c r="G359" s="47">
        <v>459</v>
      </c>
      <c r="H359" s="47">
        <v>408</v>
      </c>
      <c r="I359" s="47">
        <f t="shared" si="44"/>
        <v>489.59999999999997</v>
      </c>
      <c r="J359" s="105" t="s">
        <v>241</v>
      </c>
    </row>
    <row r="360" spans="2:10" ht="100.2" customHeight="1">
      <c r="B360" s="46" t="s">
        <v>254</v>
      </c>
      <c r="C360" s="41" t="s">
        <v>255</v>
      </c>
      <c r="D360" s="47">
        <v>600</v>
      </c>
      <c r="E360" s="47">
        <v>600</v>
      </c>
      <c r="F360" s="47">
        <v>600</v>
      </c>
      <c r="G360" s="47">
        <v>241</v>
      </c>
      <c r="H360" s="47">
        <v>241</v>
      </c>
      <c r="I360" s="47">
        <f t="shared" si="44"/>
        <v>289.2</v>
      </c>
      <c r="J360" s="105" t="s">
        <v>256</v>
      </c>
    </row>
    <row r="361" spans="2:10" ht="100.2" customHeight="1">
      <c r="B361" s="46" t="s">
        <v>257</v>
      </c>
      <c r="C361" s="41" t="s">
        <v>258</v>
      </c>
      <c r="D361" s="47">
        <v>600</v>
      </c>
      <c r="E361" s="47">
        <v>600</v>
      </c>
      <c r="F361" s="47">
        <v>600</v>
      </c>
      <c r="G361" s="47">
        <v>361</v>
      </c>
      <c r="H361" s="47">
        <v>361</v>
      </c>
      <c r="I361" s="47">
        <f t="shared" ref="I361" si="45">H361*1.2</f>
        <v>433.2</v>
      </c>
      <c r="J361" s="105" t="s">
        <v>256</v>
      </c>
    </row>
    <row r="362" spans="2:10" ht="100.2" customHeight="1">
      <c r="B362" s="46" t="s">
        <v>259</v>
      </c>
      <c r="C362" s="41" t="s">
        <v>260</v>
      </c>
      <c r="D362" s="47">
        <v>600</v>
      </c>
      <c r="E362" s="47">
        <v>600</v>
      </c>
      <c r="F362" s="47">
        <v>600</v>
      </c>
      <c r="G362" s="47">
        <v>575</v>
      </c>
      <c r="H362" s="47">
        <v>575</v>
      </c>
      <c r="I362" s="47">
        <f t="shared" ref="I362" si="46">H362*1.2</f>
        <v>690</v>
      </c>
      <c r="J362" s="105" t="s">
        <v>256</v>
      </c>
    </row>
    <row r="363" spans="2:10" ht="100.2" customHeight="1">
      <c r="B363" s="46" t="s">
        <v>261</v>
      </c>
      <c r="C363" s="41" t="s">
        <v>262</v>
      </c>
      <c r="D363" s="47">
        <v>1500</v>
      </c>
      <c r="E363" s="47">
        <v>1500</v>
      </c>
      <c r="F363" s="47">
        <v>1500</v>
      </c>
      <c r="G363" s="47">
        <v>1143</v>
      </c>
      <c r="H363" s="47">
        <v>1143</v>
      </c>
      <c r="I363" s="47">
        <f t="shared" ref="I363" si="47">H363*1.2</f>
        <v>1371.6</v>
      </c>
      <c r="J363" s="105" t="s">
        <v>256</v>
      </c>
    </row>
    <row r="364" spans="2:10">
      <c r="B364" s="57" t="s">
        <v>89</v>
      </c>
      <c r="C364" s="40"/>
      <c r="D364" s="58"/>
      <c r="E364" s="58"/>
      <c r="F364" s="58"/>
      <c r="G364" s="58"/>
      <c r="H364" s="58"/>
      <c r="I364" s="58"/>
      <c r="J364" s="200"/>
    </row>
    <row r="365" spans="2:10" ht="96.45" customHeight="1">
      <c r="B365" s="46" t="s">
        <v>74</v>
      </c>
      <c r="C365" s="41" t="s">
        <v>263</v>
      </c>
      <c r="D365" s="47">
        <v>0</v>
      </c>
      <c r="E365" s="47">
        <v>150</v>
      </c>
      <c r="F365" s="47">
        <v>300</v>
      </c>
      <c r="G365" s="47">
        <v>55</v>
      </c>
      <c r="H365" s="47">
        <v>33</v>
      </c>
      <c r="I365" s="47">
        <f t="shared" si="29"/>
        <v>39.6</v>
      </c>
      <c r="J365" s="105" t="s">
        <v>264</v>
      </c>
    </row>
    <row r="366" spans="2:10" ht="98.1" customHeight="1">
      <c r="B366" s="46" t="s">
        <v>79</v>
      </c>
      <c r="C366" s="41" t="s">
        <v>263</v>
      </c>
      <c r="D366" s="47">
        <v>0</v>
      </c>
      <c r="E366" s="47">
        <v>150</v>
      </c>
      <c r="F366" s="47">
        <v>300</v>
      </c>
      <c r="G366" s="47">
        <v>55</v>
      </c>
      <c r="H366" s="47">
        <v>33</v>
      </c>
      <c r="I366" s="47">
        <f t="shared" si="29"/>
        <v>39.6</v>
      </c>
      <c r="J366" s="105" t="s">
        <v>264</v>
      </c>
    </row>
    <row r="367" spans="2:10" ht="105.45" customHeight="1">
      <c r="B367" s="46" t="s">
        <v>84</v>
      </c>
      <c r="C367" s="41" t="s">
        <v>263</v>
      </c>
      <c r="D367" s="47">
        <v>0</v>
      </c>
      <c r="E367" s="47">
        <v>150</v>
      </c>
      <c r="F367" s="47">
        <v>300</v>
      </c>
      <c r="G367" s="47">
        <v>55</v>
      </c>
      <c r="H367" s="47">
        <v>33</v>
      </c>
      <c r="I367" s="47">
        <f t="shared" si="29"/>
        <v>39.6</v>
      </c>
      <c r="J367" s="105" t="s">
        <v>264</v>
      </c>
    </row>
    <row r="368" spans="2:10" ht="112.2" customHeight="1">
      <c r="B368" s="46" t="s">
        <v>18</v>
      </c>
      <c r="C368" s="41" t="s">
        <v>263</v>
      </c>
      <c r="D368" s="47">
        <v>0</v>
      </c>
      <c r="E368" s="47">
        <v>150</v>
      </c>
      <c r="F368" s="47">
        <v>300</v>
      </c>
      <c r="G368" s="47">
        <v>55</v>
      </c>
      <c r="H368" s="47">
        <v>33</v>
      </c>
      <c r="I368" s="47">
        <f t="shared" si="29"/>
        <v>39.6</v>
      </c>
      <c r="J368" s="105" t="s">
        <v>264</v>
      </c>
    </row>
    <row r="369" spans="2:10" ht="134.4" customHeight="1">
      <c r="B369" s="69" t="s">
        <v>265</v>
      </c>
      <c r="C369" s="41" t="s">
        <v>266</v>
      </c>
      <c r="D369" s="47">
        <v>0</v>
      </c>
      <c r="E369" s="47">
        <v>150</v>
      </c>
      <c r="F369" s="47">
        <v>300</v>
      </c>
      <c r="G369" s="47">
        <v>55</v>
      </c>
      <c r="H369" s="47">
        <v>33</v>
      </c>
      <c r="I369" s="47">
        <f t="shared" si="29"/>
        <v>39.6</v>
      </c>
      <c r="J369" s="105" t="s">
        <v>267</v>
      </c>
    </row>
    <row r="370" spans="2:10" ht="78.45" customHeight="1">
      <c r="B370" s="69" t="s">
        <v>268</v>
      </c>
      <c r="C370" s="41" t="s">
        <v>269</v>
      </c>
      <c r="D370" s="47">
        <v>0</v>
      </c>
      <c r="E370" s="47">
        <v>150</v>
      </c>
      <c r="F370" s="47">
        <v>300</v>
      </c>
      <c r="G370" s="47">
        <v>45</v>
      </c>
      <c r="H370" s="47">
        <v>28</v>
      </c>
      <c r="I370" s="47">
        <f t="shared" si="29"/>
        <v>33.6</v>
      </c>
      <c r="J370" s="105" t="s">
        <v>270</v>
      </c>
    </row>
    <row r="371" spans="2:10" ht="47.85" customHeight="1">
      <c r="B371" s="69" t="s">
        <v>271</v>
      </c>
      <c r="C371" s="41" t="s">
        <v>272</v>
      </c>
      <c r="D371" s="47">
        <v>175</v>
      </c>
      <c r="E371" s="47">
        <v>175</v>
      </c>
      <c r="F371" s="47">
        <v>175</v>
      </c>
      <c r="G371" s="47">
        <v>0</v>
      </c>
      <c r="H371" s="47">
        <v>0</v>
      </c>
      <c r="I371" s="47">
        <f t="shared" si="29"/>
        <v>0</v>
      </c>
      <c r="J371" s="104"/>
    </row>
    <row r="372" spans="2:10" ht="29.85" customHeight="1">
      <c r="B372" s="83" t="s">
        <v>95</v>
      </c>
      <c r="C372" s="41" t="s">
        <v>273</v>
      </c>
      <c r="D372" s="47">
        <v>0</v>
      </c>
      <c r="E372" s="47">
        <v>0</v>
      </c>
      <c r="F372" s="47">
        <v>0</v>
      </c>
      <c r="G372" s="47">
        <v>40</v>
      </c>
      <c r="H372" s="47">
        <v>0</v>
      </c>
      <c r="I372" s="47">
        <f t="shared" si="29"/>
        <v>0</v>
      </c>
      <c r="J372" s="105" t="s">
        <v>274</v>
      </c>
    </row>
    <row r="373" spans="2:10" ht="28.8">
      <c r="B373" s="83" t="s">
        <v>98</v>
      </c>
      <c r="C373" s="41" t="s">
        <v>273</v>
      </c>
      <c r="D373" s="47">
        <v>0</v>
      </c>
      <c r="E373" s="47">
        <v>0</v>
      </c>
      <c r="F373" s="47">
        <v>0</v>
      </c>
      <c r="G373" s="47">
        <v>40</v>
      </c>
      <c r="H373" s="47">
        <v>0</v>
      </c>
      <c r="I373" s="47">
        <f t="shared" si="29"/>
        <v>0</v>
      </c>
      <c r="J373" s="105" t="s">
        <v>274</v>
      </c>
    </row>
    <row r="374" spans="2:10" ht="28.8">
      <c r="B374" s="83" t="s">
        <v>99</v>
      </c>
      <c r="C374" s="41" t="s">
        <v>273</v>
      </c>
      <c r="D374" s="47">
        <v>0</v>
      </c>
      <c r="E374" s="47">
        <v>0</v>
      </c>
      <c r="F374" s="47">
        <v>0</v>
      </c>
      <c r="G374" s="47">
        <v>40</v>
      </c>
      <c r="H374" s="47">
        <v>0</v>
      </c>
      <c r="I374" s="47">
        <f t="shared" si="29"/>
        <v>0</v>
      </c>
      <c r="J374" s="105" t="s">
        <v>274</v>
      </c>
    </row>
    <row r="375" spans="2:10" ht="51.6" customHeight="1">
      <c r="B375" s="83" t="s">
        <v>95</v>
      </c>
      <c r="C375" s="41" t="s">
        <v>273</v>
      </c>
      <c r="D375" s="47">
        <v>150</v>
      </c>
      <c r="E375" s="47">
        <v>150</v>
      </c>
      <c r="F375" s="47">
        <v>150</v>
      </c>
      <c r="G375" s="47">
        <v>40</v>
      </c>
      <c r="H375" s="47">
        <v>0</v>
      </c>
      <c r="I375" s="47">
        <f t="shared" si="29"/>
        <v>0</v>
      </c>
      <c r="J375" s="105" t="s">
        <v>275</v>
      </c>
    </row>
    <row r="376" spans="2:10" ht="50.25" customHeight="1">
      <c r="B376" s="83" t="s">
        <v>98</v>
      </c>
      <c r="C376" s="41" t="s">
        <v>273</v>
      </c>
      <c r="D376" s="47">
        <v>150</v>
      </c>
      <c r="E376" s="47">
        <v>150</v>
      </c>
      <c r="F376" s="47">
        <v>150</v>
      </c>
      <c r="G376" s="47">
        <v>40</v>
      </c>
      <c r="H376" s="47">
        <v>0</v>
      </c>
      <c r="I376" s="47">
        <f t="shared" si="29"/>
        <v>0</v>
      </c>
      <c r="J376" s="105" t="s">
        <v>275</v>
      </c>
    </row>
    <row r="377" spans="2:10" ht="47.85" customHeight="1">
      <c r="B377" s="83" t="s">
        <v>99</v>
      </c>
      <c r="C377" s="41" t="s">
        <v>273</v>
      </c>
      <c r="D377" s="47">
        <v>150</v>
      </c>
      <c r="E377" s="47">
        <v>150</v>
      </c>
      <c r="F377" s="47">
        <v>150</v>
      </c>
      <c r="G377" s="47">
        <v>40</v>
      </c>
      <c r="H377" s="47">
        <v>0</v>
      </c>
      <c r="I377" s="47">
        <f t="shared" si="29"/>
        <v>0</v>
      </c>
      <c r="J377" s="105" t="s">
        <v>275</v>
      </c>
    </row>
    <row r="378" spans="2:10" ht="30.6" customHeight="1">
      <c r="B378" s="85" t="s">
        <v>276</v>
      </c>
      <c r="C378" s="41" t="s">
        <v>276</v>
      </c>
      <c r="D378" s="47">
        <v>0</v>
      </c>
      <c r="E378" s="47">
        <v>0</v>
      </c>
      <c r="F378" s="47">
        <v>0</v>
      </c>
      <c r="G378" s="47">
        <v>40</v>
      </c>
      <c r="H378" s="47">
        <v>0</v>
      </c>
      <c r="I378" s="47">
        <f t="shared" si="29"/>
        <v>0</v>
      </c>
      <c r="J378" s="105" t="s">
        <v>274</v>
      </c>
    </row>
    <row r="379" spans="2:10" ht="44.1" customHeight="1">
      <c r="B379" s="85" t="s">
        <v>276</v>
      </c>
      <c r="C379" s="41" t="s">
        <v>276</v>
      </c>
      <c r="D379" s="47">
        <v>150</v>
      </c>
      <c r="E379" s="47">
        <v>150</v>
      </c>
      <c r="F379" s="47">
        <v>150</v>
      </c>
      <c r="G379" s="47">
        <v>40</v>
      </c>
      <c r="H379" s="47">
        <v>0</v>
      </c>
      <c r="I379" s="47">
        <f t="shared" si="29"/>
        <v>0</v>
      </c>
      <c r="J379" s="105" t="s">
        <v>275</v>
      </c>
    </row>
    <row r="380" spans="2:10" ht="40.200000000000003" customHeight="1">
      <c r="B380" s="85" t="s">
        <v>277</v>
      </c>
      <c r="C380" s="41" t="s">
        <v>277</v>
      </c>
      <c r="D380" s="47">
        <v>0</v>
      </c>
      <c r="E380" s="47">
        <v>0</v>
      </c>
      <c r="F380" s="47">
        <v>0</v>
      </c>
      <c r="G380" s="47">
        <v>40</v>
      </c>
      <c r="H380" s="47">
        <v>0</v>
      </c>
      <c r="I380" s="47">
        <f t="shared" si="29"/>
        <v>0</v>
      </c>
      <c r="J380" s="105" t="s">
        <v>278</v>
      </c>
    </row>
    <row r="381" spans="2:10" ht="40.65" customHeight="1">
      <c r="B381" s="85" t="s">
        <v>277</v>
      </c>
      <c r="C381" s="41" t="s">
        <v>277</v>
      </c>
      <c r="D381" s="47">
        <v>0</v>
      </c>
      <c r="E381" s="47">
        <v>0</v>
      </c>
      <c r="F381" s="47">
        <v>0</v>
      </c>
      <c r="G381" s="47">
        <v>200</v>
      </c>
      <c r="H381" s="47">
        <v>0</v>
      </c>
      <c r="I381" s="47">
        <f t="shared" si="29"/>
        <v>0</v>
      </c>
      <c r="J381" s="105" t="s">
        <v>1888</v>
      </c>
    </row>
    <row r="382" spans="2:10" ht="40.65" customHeight="1">
      <c r="B382" s="85" t="s">
        <v>277</v>
      </c>
      <c r="C382" s="41" t="s">
        <v>277</v>
      </c>
      <c r="D382" s="47">
        <v>0</v>
      </c>
      <c r="E382" s="47">
        <v>0</v>
      </c>
      <c r="F382" s="47">
        <v>0</v>
      </c>
      <c r="G382" s="47">
        <v>200</v>
      </c>
      <c r="H382" s="47">
        <v>75</v>
      </c>
      <c r="I382" s="47">
        <f t="shared" ref="I382" si="48">H382*1.2</f>
        <v>90</v>
      </c>
      <c r="J382" s="105" t="s">
        <v>1889</v>
      </c>
    </row>
    <row r="383" spans="2:10" ht="46.95" customHeight="1">
      <c r="B383" s="85" t="s">
        <v>277</v>
      </c>
      <c r="C383" s="41" t="s">
        <v>277</v>
      </c>
      <c r="D383" s="47">
        <v>300</v>
      </c>
      <c r="E383" s="47">
        <v>300</v>
      </c>
      <c r="F383" s="47">
        <v>300</v>
      </c>
      <c r="G383" s="47">
        <v>40</v>
      </c>
      <c r="H383" s="47">
        <v>0</v>
      </c>
      <c r="I383" s="47">
        <f t="shared" si="29"/>
        <v>0</v>
      </c>
      <c r="J383" s="105" t="s">
        <v>279</v>
      </c>
    </row>
    <row r="384" spans="2:10" ht="39.450000000000003" customHeight="1">
      <c r="B384" s="85" t="s">
        <v>277</v>
      </c>
      <c r="C384" s="41" t="s">
        <v>277</v>
      </c>
      <c r="D384" s="47">
        <v>300</v>
      </c>
      <c r="E384" s="47">
        <v>300</v>
      </c>
      <c r="F384" s="47">
        <v>300</v>
      </c>
      <c r="G384" s="47">
        <v>200</v>
      </c>
      <c r="H384" s="47">
        <v>0</v>
      </c>
      <c r="I384" s="47">
        <f t="shared" si="29"/>
        <v>0</v>
      </c>
      <c r="J384" s="105" t="s">
        <v>1888</v>
      </c>
    </row>
    <row r="385" spans="1:10" ht="39.450000000000003" customHeight="1">
      <c r="B385" s="85" t="s">
        <v>277</v>
      </c>
      <c r="C385" s="41" t="s">
        <v>277</v>
      </c>
      <c r="D385" s="47">
        <v>300</v>
      </c>
      <c r="E385" s="47">
        <v>300</v>
      </c>
      <c r="F385" s="47">
        <v>300</v>
      </c>
      <c r="G385" s="47">
        <v>200</v>
      </c>
      <c r="H385" s="47">
        <v>75</v>
      </c>
      <c r="I385" s="47">
        <f t="shared" ref="I385" si="49">H385*1.2</f>
        <v>90</v>
      </c>
      <c r="J385" s="105" t="s">
        <v>1889</v>
      </c>
    </row>
    <row r="386" spans="1:10" ht="39.450000000000003" customHeight="1">
      <c r="B386" s="85" t="s">
        <v>273</v>
      </c>
      <c r="C386" s="41" t="s">
        <v>273</v>
      </c>
      <c r="D386" s="47">
        <v>0</v>
      </c>
      <c r="E386" s="47">
        <v>0</v>
      </c>
      <c r="F386" s="47">
        <v>0</v>
      </c>
      <c r="G386" s="47">
        <v>25</v>
      </c>
      <c r="H386" s="47">
        <v>10</v>
      </c>
      <c r="I386" s="47">
        <f t="shared" si="29"/>
        <v>12</v>
      </c>
      <c r="J386" s="105" t="s">
        <v>280</v>
      </c>
    </row>
    <row r="387" spans="1:10" ht="53.1" customHeight="1">
      <c r="B387" s="85" t="s">
        <v>273</v>
      </c>
      <c r="C387" s="41" t="s">
        <v>273</v>
      </c>
      <c r="D387" s="47">
        <v>150</v>
      </c>
      <c r="E387" s="47">
        <v>150</v>
      </c>
      <c r="F387" s="47">
        <v>150</v>
      </c>
      <c r="G387" s="47">
        <v>25</v>
      </c>
      <c r="H387" s="47">
        <v>10</v>
      </c>
      <c r="I387" s="47">
        <f t="shared" ref="I387:I479" si="50">H387*1.2</f>
        <v>12</v>
      </c>
      <c r="J387" s="105" t="s">
        <v>281</v>
      </c>
    </row>
    <row r="388" spans="1:10" ht="39.450000000000003" customHeight="1">
      <c r="B388" s="85" t="s">
        <v>276</v>
      </c>
      <c r="C388" s="41" t="s">
        <v>276</v>
      </c>
      <c r="D388" s="47">
        <v>0</v>
      </c>
      <c r="E388" s="47">
        <v>0</v>
      </c>
      <c r="F388" s="47">
        <v>0</v>
      </c>
      <c r="G388" s="47">
        <v>25</v>
      </c>
      <c r="H388" s="47">
        <v>10</v>
      </c>
      <c r="I388" s="47">
        <f t="shared" si="50"/>
        <v>12</v>
      </c>
      <c r="J388" s="105" t="s">
        <v>280</v>
      </c>
    </row>
    <row r="389" spans="1:10" ht="52.35" customHeight="1">
      <c r="B389" s="85" t="s">
        <v>276</v>
      </c>
      <c r="C389" s="41" t="s">
        <v>276</v>
      </c>
      <c r="D389" s="47">
        <v>150</v>
      </c>
      <c r="E389" s="47">
        <v>150</v>
      </c>
      <c r="F389" s="47">
        <v>150</v>
      </c>
      <c r="G389" s="47">
        <v>25</v>
      </c>
      <c r="H389" s="47">
        <v>10</v>
      </c>
      <c r="I389" s="47">
        <f t="shared" si="50"/>
        <v>12</v>
      </c>
      <c r="J389" s="105" t="s">
        <v>281</v>
      </c>
    </row>
    <row r="390" spans="1:10" ht="39.450000000000003" customHeight="1">
      <c r="B390" s="85" t="s">
        <v>277</v>
      </c>
      <c r="C390" s="41" t="s">
        <v>277</v>
      </c>
      <c r="D390" s="47">
        <v>0</v>
      </c>
      <c r="E390" s="47">
        <v>0</v>
      </c>
      <c r="F390" s="47">
        <v>0</v>
      </c>
      <c r="G390" s="47">
        <v>25</v>
      </c>
      <c r="H390" s="47">
        <v>10</v>
      </c>
      <c r="I390" s="47">
        <f t="shared" si="50"/>
        <v>12</v>
      </c>
      <c r="J390" s="105" t="s">
        <v>282</v>
      </c>
    </row>
    <row r="391" spans="1:10" ht="53.7" customHeight="1">
      <c r="B391" s="85" t="s">
        <v>277</v>
      </c>
      <c r="C391" s="41" t="s">
        <v>277</v>
      </c>
      <c r="D391" s="47">
        <v>300</v>
      </c>
      <c r="E391" s="47">
        <v>300</v>
      </c>
      <c r="F391" s="47">
        <v>300</v>
      </c>
      <c r="G391" s="47">
        <v>25</v>
      </c>
      <c r="H391" s="47">
        <v>10</v>
      </c>
      <c r="I391" s="47">
        <f t="shared" si="50"/>
        <v>12</v>
      </c>
      <c r="J391" s="105" t="s">
        <v>283</v>
      </c>
    </row>
    <row r="392" spans="1:10" ht="29.25" customHeight="1">
      <c r="A392" s="92"/>
      <c r="B392" s="46" t="s">
        <v>101</v>
      </c>
      <c r="C392" s="41" t="s">
        <v>102</v>
      </c>
      <c r="D392" s="47">
        <v>0</v>
      </c>
      <c r="E392" s="47">
        <v>0</v>
      </c>
      <c r="F392" s="47">
        <v>0</v>
      </c>
      <c r="G392" s="47">
        <v>0</v>
      </c>
      <c r="H392" s="47">
        <v>0</v>
      </c>
      <c r="I392" s="47">
        <f t="shared" si="50"/>
        <v>0</v>
      </c>
      <c r="J392" s="104" t="s">
        <v>791</v>
      </c>
    </row>
    <row r="393" spans="1:10" ht="36" customHeight="1">
      <c r="A393" s="92"/>
      <c r="B393" s="46" t="s">
        <v>104</v>
      </c>
      <c r="C393" s="41" t="s">
        <v>284</v>
      </c>
      <c r="D393" s="47">
        <v>0</v>
      </c>
      <c r="E393" s="47">
        <v>0</v>
      </c>
      <c r="F393" s="47">
        <v>0</v>
      </c>
      <c r="G393" s="47">
        <v>50</v>
      </c>
      <c r="H393" s="47">
        <v>8</v>
      </c>
      <c r="I393" s="47">
        <f t="shared" si="50"/>
        <v>9.6</v>
      </c>
      <c r="J393" s="105" t="s">
        <v>285</v>
      </c>
    </row>
    <row r="394" spans="1:10" ht="41.4" customHeight="1">
      <c r="A394" s="92"/>
      <c r="B394" s="46" t="s">
        <v>104</v>
      </c>
      <c r="C394" s="41" t="s">
        <v>286</v>
      </c>
      <c r="D394" s="47">
        <v>0</v>
      </c>
      <c r="E394" s="47">
        <v>0</v>
      </c>
      <c r="F394" s="47">
        <v>0</v>
      </c>
      <c r="G394" s="47">
        <v>80</v>
      </c>
      <c r="H394" s="47">
        <v>20</v>
      </c>
      <c r="I394" s="47">
        <f t="shared" si="50"/>
        <v>24</v>
      </c>
      <c r="J394" s="105" t="s">
        <v>1890</v>
      </c>
    </row>
    <row r="395" spans="1:10" ht="41.4" customHeight="1">
      <c r="A395" s="92"/>
      <c r="B395" s="46" t="s">
        <v>104</v>
      </c>
      <c r="C395" s="41" t="s">
        <v>286</v>
      </c>
      <c r="D395" s="47">
        <v>0</v>
      </c>
      <c r="E395" s="47">
        <v>0</v>
      </c>
      <c r="F395" s="47">
        <v>0</v>
      </c>
      <c r="G395" s="47">
        <v>80</v>
      </c>
      <c r="H395" s="47">
        <v>60</v>
      </c>
      <c r="I395" s="47">
        <f t="shared" ref="I395" si="51">H395*1.2</f>
        <v>72</v>
      </c>
      <c r="J395" s="105" t="s">
        <v>1891</v>
      </c>
    </row>
    <row r="396" spans="1:10" ht="38.1" customHeight="1">
      <c r="A396" s="92"/>
      <c r="B396" s="46" t="s">
        <v>287</v>
      </c>
      <c r="C396" s="41" t="s">
        <v>793</v>
      </c>
      <c r="D396" s="47">
        <v>0</v>
      </c>
      <c r="E396" s="47">
        <v>0</v>
      </c>
      <c r="F396" s="47">
        <v>0</v>
      </c>
      <c r="G396" s="47">
        <v>20</v>
      </c>
      <c r="H396" s="47">
        <v>10</v>
      </c>
      <c r="I396" s="47">
        <f t="shared" si="50"/>
        <v>12</v>
      </c>
      <c r="J396" s="105" t="s">
        <v>794</v>
      </c>
    </row>
    <row r="397" spans="1:10" ht="53.7" customHeight="1">
      <c r="A397" s="92"/>
      <c r="B397" s="46" t="s">
        <v>287</v>
      </c>
      <c r="C397" s="41" t="s">
        <v>288</v>
      </c>
      <c r="D397" s="47">
        <v>0</v>
      </c>
      <c r="E397" s="47">
        <v>0</v>
      </c>
      <c r="F397" s="47">
        <v>0</v>
      </c>
      <c r="G397" s="47">
        <v>0</v>
      </c>
      <c r="H397" s="47">
        <v>0</v>
      </c>
      <c r="I397" s="47">
        <v>0</v>
      </c>
      <c r="J397" s="105" t="s">
        <v>792</v>
      </c>
    </row>
    <row r="398" spans="1:10" ht="41.4" customHeight="1">
      <c r="A398" s="92"/>
      <c r="B398" s="83" t="s">
        <v>289</v>
      </c>
      <c r="C398" s="96" t="s">
        <v>290</v>
      </c>
      <c r="D398" s="47">
        <v>0</v>
      </c>
      <c r="E398" s="47">
        <v>0</v>
      </c>
      <c r="F398" s="47">
        <v>0</v>
      </c>
      <c r="G398" s="47">
        <v>15</v>
      </c>
      <c r="H398" s="47">
        <v>10</v>
      </c>
      <c r="I398" s="47">
        <f t="shared" si="50"/>
        <v>12</v>
      </c>
      <c r="J398" s="203" t="s">
        <v>291</v>
      </c>
    </row>
    <row r="399" spans="1:10" ht="46.95" customHeight="1">
      <c r="A399" s="92"/>
      <c r="B399" s="83" t="s">
        <v>289</v>
      </c>
      <c r="C399" s="96" t="s">
        <v>292</v>
      </c>
      <c r="D399" s="47">
        <v>0</v>
      </c>
      <c r="E399" s="47">
        <v>0</v>
      </c>
      <c r="F399" s="47">
        <v>0</v>
      </c>
      <c r="G399" s="47">
        <v>12</v>
      </c>
      <c r="H399" s="47">
        <v>10</v>
      </c>
      <c r="I399" s="47">
        <f t="shared" si="50"/>
        <v>12</v>
      </c>
      <c r="J399" s="203" t="s">
        <v>293</v>
      </c>
    </row>
    <row r="400" spans="1:10" ht="46.95" customHeight="1">
      <c r="A400" s="92"/>
      <c r="B400" s="46" t="s">
        <v>104</v>
      </c>
      <c r="C400" s="41" t="s">
        <v>284</v>
      </c>
      <c r="D400" s="47">
        <v>60</v>
      </c>
      <c r="E400" s="47">
        <v>60</v>
      </c>
      <c r="F400" s="47">
        <v>60</v>
      </c>
      <c r="G400" s="47">
        <v>50</v>
      </c>
      <c r="H400" s="47">
        <v>8</v>
      </c>
      <c r="I400" s="47">
        <f t="shared" ref="I400:I403" si="52">H400*1.2</f>
        <v>9.6</v>
      </c>
      <c r="J400" s="105" t="s">
        <v>294</v>
      </c>
    </row>
    <row r="401" spans="1:10" ht="46.95" customHeight="1">
      <c r="A401" s="92"/>
      <c r="B401" s="46" t="s">
        <v>104</v>
      </c>
      <c r="C401" s="41" t="s">
        <v>286</v>
      </c>
      <c r="D401" s="47">
        <v>60</v>
      </c>
      <c r="E401" s="47">
        <v>60</v>
      </c>
      <c r="F401" s="47">
        <v>60</v>
      </c>
      <c r="G401" s="47">
        <v>80</v>
      </c>
      <c r="H401" s="47">
        <v>20</v>
      </c>
      <c r="I401" s="47">
        <f t="shared" si="52"/>
        <v>24</v>
      </c>
      <c r="J401" s="105" t="s">
        <v>1892</v>
      </c>
    </row>
    <row r="402" spans="1:10" ht="46.95" customHeight="1">
      <c r="A402" s="92"/>
      <c r="B402" s="46" t="s">
        <v>104</v>
      </c>
      <c r="C402" s="41" t="s">
        <v>286</v>
      </c>
      <c r="D402" s="47">
        <v>60</v>
      </c>
      <c r="E402" s="47">
        <v>60</v>
      </c>
      <c r="F402" s="47">
        <v>60</v>
      </c>
      <c r="G402" s="47">
        <v>80</v>
      </c>
      <c r="H402" s="47">
        <v>75</v>
      </c>
      <c r="I402" s="47">
        <f t="shared" ref="I402" si="53">H402*1.2</f>
        <v>90</v>
      </c>
      <c r="J402" s="105" t="s">
        <v>1893</v>
      </c>
    </row>
    <row r="403" spans="1:10" ht="46.95" customHeight="1">
      <c r="A403" s="92"/>
      <c r="B403" s="46" t="s">
        <v>287</v>
      </c>
      <c r="C403" s="41" t="s">
        <v>793</v>
      </c>
      <c r="D403" s="47">
        <v>60</v>
      </c>
      <c r="E403" s="47">
        <v>60</v>
      </c>
      <c r="F403" s="47">
        <v>60</v>
      </c>
      <c r="G403" s="47">
        <v>20</v>
      </c>
      <c r="H403" s="47">
        <v>10</v>
      </c>
      <c r="I403" s="47">
        <f t="shared" si="52"/>
        <v>12</v>
      </c>
      <c r="J403" s="105" t="s">
        <v>795</v>
      </c>
    </row>
    <row r="404" spans="1:10" ht="46.95" customHeight="1">
      <c r="A404" s="92"/>
      <c r="B404" s="46" t="s">
        <v>287</v>
      </c>
      <c r="C404" s="41" t="s">
        <v>288</v>
      </c>
      <c r="D404" s="47">
        <v>60</v>
      </c>
      <c r="E404" s="47">
        <v>60</v>
      </c>
      <c r="F404" s="47">
        <v>60</v>
      </c>
      <c r="G404" s="47">
        <v>0</v>
      </c>
      <c r="H404" s="47">
        <v>0</v>
      </c>
      <c r="I404" s="47">
        <v>0</v>
      </c>
      <c r="J404" s="105" t="s">
        <v>295</v>
      </c>
    </row>
    <row r="405" spans="1:10" ht="46.95" customHeight="1">
      <c r="A405" s="92"/>
      <c r="B405" s="83" t="s">
        <v>289</v>
      </c>
      <c r="C405" s="96" t="s">
        <v>290</v>
      </c>
      <c r="D405" s="47">
        <v>60</v>
      </c>
      <c r="E405" s="47">
        <v>60</v>
      </c>
      <c r="F405" s="47">
        <v>60</v>
      </c>
      <c r="G405" s="47">
        <v>15</v>
      </c>
      <c r="H405" s="47">
        <v>10</v>
      </c>
      <c r="I405" s="47">
        <f t="shared" ref="I405:I406" si="54">H405*1.2</f>
        <v>12</v>
      </c>
      <c r="J405" s="203" t="s">
        <v>296</v>
      </c>
    </row>
    <row r="406" spans="1:10" ht="46.95" customHeight="1">
      <c r="A406" s="92"/>
      <c r="B406" s="83" t="s">
        <v>289</v>
      </c>
      <c r="C406" s="96" t="s">
        <v>292</v>
      </c>
      <c r="D406" s="47">
        <v>60</v>
      </c>
      <c r="E406" s="47">
        <v>60</v>
      </c>
      <c r="F406" s="47">
        <v>60</v>
      </c>
      <c r="G406" s="47">
        <v>12</v>
      </c>
      <c r="H406" s="47">
        <v>10</v>
      </c>
      <c r="I406" s="47">
        <f t="shared" si="54"/>
        <v>12</v>
      </c>
      <c r="J406" s="203" t="s">
        <v>297</v>
      </c>
    </row>
    <row r="407" spans="1:10" ht="125.1" customHeight="1">
      <c r="B407" s="46" t="s">
        <v>109</v>
      </c>
      <c r="C407" s="41" t="s">
        <v>110</v>
      </c>
      <c r="D407" s="47">
        <v>150</v>
      </c>
      <c r="E407" s="47">
        <v>150</v>
      </c>
      <c r="F407" s="47">
        <v>150</v>
      </c>
      <c r="G407" s="47">
        <v>0</v>
      </c>
      <c r="H407" s="47">
        <v>0</v>
      </c>
      <c r="I407" s="47">
        <v>0</v>
      </c>
      <c r="J407" s="105" t="s">
        <v>111</v>
      </c>
    </row>
    <row r="408" spans="1:10" ht="137.85" customHeight="1">
      <c r="B408" s="46" t="s">
        <v>112</v>
      </c>
      <c r="C408" s="41" t="s">
        <v>113</v>
      </c>
      <c r="D408" s="47">
        <v>150</v>
      </c>
      <c r="E408" s="47">
        <v>150</v>
      </c>
      <c r="F408" s="47">
        <v>150</v>
      </c>
      <c r="G408" s="47">
        <v>0</v>
      </c>
      <c r="H408" s="47">
        <v>0</v>
      </c>
      <c r="I408" s="47">
        <v>0</v>
      </c>
      <c r="J408" s="105" t="s">
        <v>114</v>
      </c>
    </row>
    <row r="409" spans="1:10" ht="107.4" customHeight="1">
      <c r="B409" s="49" t="s">
        <v>115</v>
      </c>
      <c r="C409" s="41" t="s">
        <v>116</v>
      </c>
      <c r="D409" s="47">
        <v>0</v>
      </c>
      <c r="E409" s="47">
        <v>0</v>
      </c>
      <c r="F409" s="47">
        <v>0</v>
      </c>
      <c r="G409" s="47">
        <v>50</v>
      </c>
      <c r="H409" s="47">
        <v>22.5</v>
      </c>
      <c r="I409" s="47">
        <f t="shared" ref="I409" si="55">H409*1.2</f>
        <v>27</v>
      </c>
      <c r="J409" s="105" t="s">
        <v>117</v>
      </c>
    </row>
    <row r="410" spans="1:10" ht="139.5" customHeight="1">
      <c r="B410" s="49" t="s">
        <v>796</v>
      </c>
      <c r="C410" s="41" t="s">
        <v>797</v>
      </c>
      <c r="D410" s="47">
        <v>0</v>
      </c>
      <c r="E410" s="47">
        <v>0</v>
      </c>
      <c r="F410" s="47">
        <v>0</v>
      </c>
      <c r="G410" s="47">
        <v>0</v>
      </c>
      <c r="H410" s="47">
        <v>0</v>
      </c>
      <c r="I410" s="47">
        <v>0</v>
      </c>
      <c r="J410" s="105" t="s">
        <v>798</v>
      </c>
    </row>
    <row r="411" spans="1:10" ht="26.1" customHeight="1">
      <c r="B411" s="46" t="s">
        <v>140</v>
      </c>
      <c r="C411" s="41" t="s">
        <v>141</v>
      </c>
      <c r="D411" s="47">
        <v>60</v>
      </c>
      <c r="E411" s="47">
        <v>60</v>
      </c>
      <c r="F411" s="47">
        <v>60</v>
      </c>
      <c r="G411" s="47">
        <v>0</v>
      </c>
      <c r="H411" s="47">
        <v>0</v>
      </c>
      <c r="I411" s="47">
        <f t="shared" si="50"/>
        <v>0</v>
      </c>
      <c r="J411" s="104" t="s">
        <v>127</v>
      </c>
    </row>
    <row r="412" spans="1:10" ht="31.65" customHeight="1">
      <c r="B412" s="46" t="s">
        <v>142</v>
      </c>
      <c r="C412" s="41" t="s">
        <v>298</v>
      </c>
      <c r="D412" s="47">
        <v>0</v>
      </c>
      <c r="E412" s="47">
        <v>0</v>
      </c>
      <c r="F412" s="47">
        <v>0</v>
      </c>
      <c r="G412" s="47">
        <v>0</v>
      </c>
      <c r="H412" s="47">
        <v>0</v>
      </c>
      <c r="I412" s="47">
        <f t="shared" si="50"/>
        <v>0</v>
      </c>
      <c r="J412" s="104" t="s">
        <v>127</v>
      </c>
    </row>
    <row r="413" spans="1:10" ht="154.94999999999999" customHeight="1">
      <c r="B413" s="69" t="s">
        <v>144</v>
      </c>
      <c r="C413" s="41" t="s">
        <v>968</v>
      </c>
      <c r="D413" s="47">
        <v>0</v>
      </c>
      <c r="E413" s="47">
        <v>0</v>
      </c>
      <c r="F413" s="47">
        <v>0</v>
      </c>
      <c r="G413" s="47">
        <v>50</v>
      </c>
      <c r="H413" s="47">
        <v>25</v>
      </c>
      <c r="I413" s="47">
        <f t="shared" ref="I413:I420" si="56">H413*1.2</f>
        <v>30</v>
      </c>
      <c r="J413" s="105" t="s">
        <v>972</v>
      </c>
    </row>
    <row r="414" spans="1:10" ht="154.94999999999999" customHeight="1">
      <c r="B414" s="69" t="s">
        <v>144</v>
      </c>
      <c r="C414" s="41" t="s">
        <v>969</v>
      </c>
      <c r="D414" s="47">
        <v>0</v>
      </c>
      <c r="E414" s="47">
        <v>0</v>
      </c>
      <c r="F414" s="47">
        <v>0</v>
      </c>
      <c r="G414" s="47">
        <v>100</v>
      </c>
      <c r="H414" s="47">
        <v>100</v>
      </c>
      <c r="I414" s="47">
        <f t="shared" si="56"/>
        <v>120</v>
      </c>
      <c r="J414" s="105" t="s">
        <v>973</v>
      </c>
    </row>
    <row r="415" spans="1:10" ht="154.94999999999999" customHeight="1">
      <c r="B415" s="69" t="s">
        <v>144</v>
      </c>
      <c r="C415" s="41" t="s">
        <v>970</v>
      </c>
      <c r="D415" s="47">
        <v>0</v>
      </c>
      <c r="E415" s="47">
        <v>2000</v>
      </c>
      <c r="F415" s="47">
        <v>2000</v>
      </c>
      <c r="G415" s="47">
        <v>100</v>
      </c>
      <c r="H415" s="47">
        <v>100</v>
      </c>
      <c r="I415" s="47">
        <f t="shared" si="56"/>
        <v>120</v>
      </c>
      <c r="J415" s="105" t="s">
        <v>974</v>
      </c>
    </row>
    <row r="416" spans="1:10" ht="154.94999999999999" customHeight="1">
      <c r="B416" s="69" t="s">
        <v>144</v>
      </c>
      <c r="C416" s="41" t="s">
        <v>971</v>
      </c>
      <c r="D416" s="47">
        <v>0</v>
      </c>
      <c r="E416" s="47">
        <v>0</v>
      </c>
      <c r="F416" s="47">
        <v>2000</v>
      </c>
      <c r="G416" s="47">
        <v>150</v>
      </c>
      <c r="H416" s="47">
        <v>150</v>
      </c>
      <c r="I416" s="47">
        <f t="shared" si="56"/>
        <v>180</v>
      </c>
      <c r="J416" s="105" t="s">
        <v>975</v>
      </c>
    </row>
    <row r="417" spans="2:10" ht="154.94999999999999" customHeight="1">
      <c r="B417" s="69" t="s">
        <v>145</v>
      </c>
      <c r="C417" s="41" t="s">
        <v>979</v>
      </c>
      <c r="D417" s="47">
        <v>0</v>
      </c>
      <c r="E417" s="47">
        <v>0</v>
      </c>
      <c r="F417" s="47">
        <v>0</v>
      </c>
      <c r="G417" s="47">
        <v>50</v>
      </c>
      <c r="H417" s="47">
        <v>25</v>
      </c>
      <c r="I417" s="47">
        <f t="shared" si="56"/>
        <v>30</v>
      </c>
      <c r="J417" s="105" t="s">
        <v>972</v>
      </c>
    </row>
    <row r="418" spans="2:10" ht="154.94999999999999" customHeight="1">
      <c r="B418" s="69" t="s">
        <v>145</v>
      </c>
      <c r="C418" s="41" t="s">
        <v>978</v>
      </c>
      <c r="D418" s="47">
        <v>0</v>
      </c>
      <c r="E418" s="47">
        <v>0</v>
      </c>
      <c r="F418" s="47">
        <v>0</v>
      </c>
      <c r="G418" s="47">
        <v>100</v>
      </c>
      <c r="H418" s="47">
        <v>100</v>
      </c>
      <c r="I418" s="47">
        <f t="shared" si="56"/>
        <v>120</v>
      </c>
      <c r="J418" s="105" t="s">
        <v>973</v>
      </c>
    </row>
    <row r="419" spans="2:10" ht="154.94999999999999" customHeight="1">
      <c r="B419" s="69" t="s">
        <v>145</v>
      </c>
      <c r="C419" s="41" t="s">
        <v>977</v>
      </c>
      <c r="D419" s="47">
        <v>0</v>
      </c>
      <c r="E419" s="47">
        <v>2000</v>
      </c>
      <c r="F419" s="47">
        <v>2000</v>
      </c>
      <c r="G419" s="47">
        <v>100</v>
      </c>
      <c r="H419" s="47">
        <v>100</v>
      </c>
      <c r="I419" s="47">
        <f t="shared" si="56"/>
        <v>120</v>
      </c>
      <c r="J419" s="105" t="s">
        <v>974</v>
      </c>
    </row>
    <row r="420" spans="2:10" ht="154.94999999999999" customHeight="1">
      <c r="B420" s="69" t="s">
        <v>145</v>
      </c>
      <c r="C420" s="41" t="s">
        <v>976</v>
      </c>
      <c r="D420" s="47">
        <v>0</v>
      </c>
      <c r="E420" s="47">
        <v>0</v>
      </c>
      <c r="F420" s="47">
        <v>2000</v>
      </c>
      <c r="G420" s="47">
        <v>150</v>
      </c>
      <c r="H420" s="47">
        <v>150</v>
      </c>
      <c r="I420" s="47">
        <f t="shared" si="56"/>
        <v>180</v>
      </c>
      <c r="J420" s="105" t="s">
        <v>975</v>
      </c>
    </row>
    <row r="421" spans="2:10">
      <c r="B421" s="57" t="s">
        <v>146</v>
      </c>
      <c r="C421" s="40"/>
      <c r="D421" s="58"/>
      <c r="E421" s="58"/>
      <c r="F421" s="58"/>
      <c r="G421" s="58"/>
      <c r="H421" s="58"/>
      <c r="I421" s="58"/>
      <c r="J421" s="200"/>
    </row>
    <row r="422" spans="2:10" ht="117.75" customHeight="1">
      <c r="B422" s="46" t="s">
        <v>147</v>
      </c>
      <c r="C422" s="41" t="s">
        <v>263</v>
      </c>
      <c r="D422" s="47">
        <v>0</v>
      </c>
      <c r="E422" s="47">
        <v>150</v>
      </c>
      <c r="F422" s="47">
        <v>300</v>
      </c>
      <c r="G422" s="47">
        <v>55</v>
      </c>
      <c r="H422" s="47">
        <v>33</v>
      </c>
      <c r="I422" s="47">
        <f t="shared" ref="I422:I423" si="57">H422*1.2</f>
        <v>39.6</v>
      </c>
      <c r="J422" s="105" t="s">
        <v>264</v>
      </c>
    </row>
    <row r="423" spans="2:10" ht="154.19999999999999" customHeight="1">
      <c r="B423" s="46" t="s">
        <v>147</v>
      </c>
      <c r="C423" s="41" t="s">
        <v>266</v>
      </c>
      <c r="D423" s="47">
        <v>0</v>
      </c>
      <c r="E423" s="47">
        <v>150</v>
      </c>
      <c r="F423" s="47">
        <v>300</v>
      </c>
      <c r="G423" s="47">
        <v>55</v>
      </c>
      <c r="H423" s="47">
        <v>33</v>
      </c>
      <c r="I423" s="47">
        <f t="shared" si="57"/>
        <v>39.6</v>
      </c>
      <c r="J423" s="105" t="s">
        <v>267</v>
      </c>
    </row>
    <row r="424" spans="2:10" ht="44.1" customHeight="1">
      <c r="B424" s="69" t="s">
        <v>271</v>
      </c>
      <c r="C424" s="41" t="s">
        <v>299</v>
      </c>
      <c r="D424" s="47">
        <v>175</v>
      </c>
      <c r="E424" s="47">
        <v>175</v>
      </c>
      <c r="F424" s="47">
        <v>175</v>
      </c>
      <c r="G424" s="47">
        <v>0</v>
      </c>
      <c r="H424" s="47">
        <v>0</v>
      </c>
      <c r="I424" s="47">
        <f t="shared" si="50"/>
        <v>0</v>
      </c>
      <c r="J424" s="104"/>
    </row>
    <row r="425" spans="2:10">
      <c r="B425" s="57" t="s">
        <v>150</v>
      </c>
      <c r="C425" s="40"/>
      <c r="D425" s="58"/>
      <c r="E425" s="58"/>
      <c r="F425" s="58"/>
      <c r="G425" s="58"/>
      <c r="H425" s="58"/>
      <c r="I425" s="58"/>
      <c r="J425" s="200"/>
    </row>
    <row r="426" spans="2:10" ht="99.15" customHeight="1">
      <c r="B426" s="46" t="s">
        <v>800</v>
      </c>
      <c r="C426" s="41" t="s">
        <v>300</v>
      </c>
      <c r="D426" s="47">
        <v>0</v>
      </c>
      <c r="E426" s="47">
        <v>150</v>
      </c>
      <c r="F426" s="47">
        <v>300</v>
      </c>
      <c r="G426" s="47">
        <v>55</v>
      </c>
      <c r="H426" s="47">
        <v>33</v>
      </c>
      <c r="I426" s="47">
        <f t="shared" si="50"/>
        <v>39.6</v>
      </c>
      <c r="J426" s="105" t="s">
        <v>799</v>
      </c>
    </row>
    <row r="427" spans="2:10" ht="107.4" customHeight="1">
      <c r="B427" s="46" t="s">
        <v>801</v>
      </c>
      <c r="C427" s="41" t="s">
        <v>301</v>
      </c>
      <c r="D427" s="47">
        <v>0</v>
      </c>
      <c r="E427" s="47">
        <v>150</v>
      </c>
      <c r="F427" s="47">
        <v>300</v>
      </c>
      <c r="G427" s="47">
        <v>95</v>
      </c>
      <c r="H427" s="47">
        <v>65</v>
      </c>
      <c r="I427" s="47">
        <f t="shared" ref="I427" si="58">H427*1.2</f>
        <v>78</v>
      </c>
      <c r="J427" s="105" t="s">
        <v>802</v>
      </c>
    </row>
    <row r="428" spans="2:10" ht="78.75" customHeight="1">
      <c r="B428" s="83" t="s">
        <v>803</v>
      </c>
      <c r="C428" s="41" t="s">
        <v>804</v>
      </c>
      <c r="D428" s="47">
        <v>75</v>
      </c>
      <c r="E428" s="47">
        <v>75</v>
      </c>
      <c r="F428" s="47">
        <v>75</v>
      </c>
      <c r="G428" s="47">
        <v>0</v>
      </c>
      <c r="H428" s="47">
        <v>0</v>
      </c>
      <c r="I428" s="47">
        <v>0</v>
      </c>
      <c r="J428" s="105" t="s">
        <v>806</v>
      </c>
    </row>
    <row r="429" spans="2:10">
      <c r="B429" s="57" t="s">
        <v>167</v>
      </c>
      <c r="C429" s="40"/>
      <c r="D429" s="58"/>
      <c r="E429" s="58"/>
      <c r="F429" s="58"/>
      <c r="G429" s="58"/>
      <c r="H429" s="58"/>
      <c r="I429" s="58"/>
      <c r="J429" s="200"/>
    </row>
    <row r="430" spans="2:10" ht="89.1" customHeight="1">
      <c r="B430" s="46" t="s">
        <v>800</v>
      </c>
      <c r="C430" s="41" t="s">
        <v>300</v>
      </c>
      <c r="D430" s="47">
        <v>0</v>
      </c>
      <c r="E430" s="47">
        <v>150</v>
      </c>
      <c r="F430" s="47">
        <v>300</v>
      </c>
      <c r="G430" s="47">
        <v>55</v>
      </c>
      <c r="H430" s="47">
        <v>33</v>
      </c>
      <c r="I430" s="47">
        <f t="shared" si="50"/>
        <v>39.6</v>
      </c>
      <c r="J430" s="105" t="s">
        <v>799</v>
      </c>
    </row>
    <row r="431" spans="2:10">
      <c r="B431" s="57" t="s">
        <v>169</v>
      </c>
      <c r="C431" s="40"/>
      <c r="D431" s="58"/>
      <c r="E431" s="58"/>
      <c r="F431" s="58"/>
      <c r="G431" s="58"/>
      <c r="H431" s="58"/>
      <c r="I431" s="58"/>
      <c r="J431" s="200"/>
    </row>
    <row r="432" spans="2:10" ht="112.2" customHeight="1">
      <c r="B432" s="46" t="s">
        <v>800</v>
      </c>
      <c r="C432" s="41" t="s">
        <v>300</v>
      </c>
      <c r="D432" s="47">
        <v>0</v>
      </c>
      <c r="E432" s="47">
        <v>150</v>
      </c>
      <c r="F432" s="47">
        <v>300</v>
      </c>
      <c r="G432" s="47">
        <v>55</v>
      </c>
      <c r="H432" s="47">
        <v>33</v>
      </c>
      <c r="I432" s="47">
        <f t="shared" si="50"/>
        <v>39.6</v>
      </c>
      <c r="J432" s="105" t="s">
        <v>799</v>
      </c>
    </row>
    <row r="433" spans="2:10">
      <c r="B433" s="57" t="s">
        <v>170</v>
      </c>
      <c r="C433" s="40"/>
      <c r="D433" s="58"/>
      <c r="E433" s="58"/>
      <c r="F433" s="58"/>
      <c r="G433" s="58"/>
      <c r="H433" s="58"/>
      <c r="I433" s="58"/>
      <c r="J433" s="200"/>
    </row>
    <row r="434" spans="2:10" ht="100.5" customHeight="1">
      <c r="B434" s="46" t="s">
        <v>800</v>
      </c>
      <c r="C434" s="41" t="s">
        <v>300</v>
      </c>
      <c r="D434" s="47">
        <v>0</v>
      </c>
      <c r="E434" s="47">
        <v>150</v>
      </c>
      <c r="F434" s="47">
        <v>300</v>
      </c>
      <c r="G434" s="47">
        <v>55</v>
      </c>
      <c r="H434" s="47">
        <v>33</v>
      </c>
      <c r="I434" s="47">
        <f t="shared" si="50"/>
        <v>39.6</v>
      </c>
      <c r="J434" s="105" t="s">
        <v>799</v>
      </c>
    </row>
    <row r="435" spans="2:10">
      <c r="B435" s="57" t="s">
        <v>171</v>
      </c>
      <c r="C435" s="40"/>
      <c r="D435" s="58"/>
      <c r="E435" s="58"/>
      <c r="F435" s="58"/>
      <c r="G435" s="58"/>
      <c r="H435" s="58"/>
      <c r="I435" s="58"/>
      <c r="J435" s="200"/>
    </row>
    <row r="436" spans="2:10" ht="35.4" customHeight="1">
      <c r="B436" s="218" t="s">
        <v>302</v>
      </c>
      <c r="C436" s="41" t="s">
        <v>303</v>
      </c>
      <c r="D436" s="47">
        <v>0</v>
      </c>
      <c r="E436" s="47">
        <v>150</v>
      </c>
      <c r="F436" s="47">
        <v>300</v>
      </c>
      <c r="G436" s="50">
        <v>109</v>
      </c>
      <c r="H436" s="50">
        <v>55</v>
      </c>
      <c r="I436" s="50">
        <f t="shared" si="50"/>
        <v>66</v>
      </c>
      <c r="J436" s="104"/>
    </row>
    <row r="437" spans="2:10" ht="36.75" customHeight="1">
      <c r="B437" s="219"/>
      <c r="C437" s="41" t="s">
        <v>304</v>
      </c>
      <c r="D437" s="47">
        <v>0</v>
      </c>
      <c r="E437" s="47">
        <v>150</v>
      </c>
      <c r="F437" s="47">
        <v>300</v>
      </c>
      <c r="G437" s="50">
        <v>49</v>
      </c>
      <c r="H437" s="50">
        <v>30</v>
      </c>
      <c r="I437" s="50">
        <f t="shared" si="50"/>
        <v>36</v>
      </c>
      <c r="J437" s="105" t="s">
        <v>808</v>
      </c>
    </row>
    <row r="438" spans="2:10" ht="38.1" customHeight="1">
      <c r="B438" s="219"/>
      <c r="C438" s="41" t="s">
        <v>305</v>
      </c>
      <c r="D438" s="47">
        <v>0</v>
      </c>
      <c r="E438" s="47">
        <v>150</v>
      </c>
      <c r="F438" s="47">
        <v>300</v>
      </c>
      <c r="G438" s="50">
        <v>79</v>
      </c>
      <c r="H438" s="50">
        <v>40</v>
      </c>
      <c r="I438" s="50">
        <f t="shared" si="50"/>
        <v>48</v>
      </c>
      <c r="J438" s="105" t="s">
        <v>808</v>
      </c>
    </row>
    <row r="439" spans="2:10" ht="38.1" customHeight="1">
      <c r="B439" s="220"/>
      <c r="C439" s="41" t="s">
        <v>306</v>
      </c>
      <c r="D439" s="47">
        <v>75</v>
      </c>
      <c r="E439" s="47">
        <v>75</v>
      </c>
      <c r="F439" s="47">
        <v>75</v>
      </c>
      <c r="G439" s="50">
        <v>0</v>
      </c>
      <c r="H439" s="50">
        <v>0</v>
      </c>
      <c r="I439" s="50">
        <f t="shared" si="50"/>
        <v>0</v>
      </c>
      <c r="J439" s="104"/>
    </row>
    <row r="440" spans="2:10" ht="38.1" customHeight="1">
      <c r="B440" s="68" t="s">
        <v>807</v>
      </c>
      <c r="C440" s="41" t="s">
        <v>809</v>
      </c>
      <c r="D440" s="47">
        <v>700</v>
      </c>
      <c r="E440" s="47">
        <v>700</v>
      </c>
      <c r="F440" s="47">
        <v>700</v>
      </c>
      <c r="G440" s="50">
        <v>0</v>
      </c>
      <c r="H440" s="50">
        <v>0</v>
      </c>
      <c r="I440" s="50">
        <f t="shared" ref="I440" si="59">H440*1.2</f>
        <v>0</v>
      </c>
      <c r="J440" s="105" t="s">
        <v>810</v>
      </c>
    </row>
    <row r="441" spans="2:10" ht="38.1" customHeight="1">
      <c r="B441" s="68" t="s">
        <v>307</v>
      </c>
      <c r="C441" s="41" t="s">
        <v>308</v>
      </c>
      <c r="D441" s="47">
        <v>0</v>
      </c>
      <c r="E441" s="47">
        <v>0</v>
      </c>
      <c r="F441" s="47">
        <v>0</v>
      </c>
      <c r="G441" s="50">
        <v>49</v>
      </c>
      <c r="H441" s="50">
        <v>25</v>
      </c>
      <c r="I441" s="50">
        <f t="shared" si="50"/>
        <v>30</v>
      </c>
      <c r="J441" s="104"/>
    </row>
    <row r="442" spans="2:10" ht="68.25" customHeight="1">
      <c r="B442" s="68" t="s">
        <v>307</v>
      </c>
      <c r="C442" s="41" t="s">
        <v>1895</v>
      </c>
      <c r="D442" s="47">
        <v>170</v>
      </c>
      <c r="E442" s="47">
        <v>170</v>
      </c>
      <c r="F442" s="47">
        <v>170</v>
      </c>
      <c r="G442" s="47">
        <v>0</v>
      </c>
      <c r="H442" s="47">
        <v>0</v>
      </c>
      <c r="I442" s="47">
        <f t="shared" si="50"/>
        <v>0</v>
      </c>
      <c r="J442" s="105" t="s">
        <v>122</v>
      </c>
    </row>
    <row r="443" spans="2:10" ht="20.399999999999999" customHeight="1">
      <c r="B443" s="57" t="s">
        <v>309</v>
      </c>
      <c r="C443" s="40"/>
      <c r="D443" s="58"/>
      <c r="E443" s="58"/>
      <c r="F443" s="58"/>
      <c r="G443" s="58"/>
      <c r="H443" s="58"/>
      <c r="I443" s="58"/>
      <c r="J443" s="200"/>
    </row>
    <row r="444" spans="2:10" ht="203.1" customHeight="1">
      <c r="B444" s="46" t="s">
        <v>79</v>
      </c>
      <c r="C444" s="41" t="s">
        <v>310</v>
      </c>
      <c r="D444" s="47">
        <v>0</v>
      </c>
      <c r="E444" s="47">
        <v>200</v>
      </c>
      <c r="F444" s="47">
        <v>200</v>
      </c>
      <c r="G444" s="47">
        <v>125</v>
      </c>
      <c r="H444" s="47">
        <v>50</v>
      </c>
      <c r="I444" s="47">
        <f t="shared" si="50"/>
        <v>60</v>
      </c>
      <c r="J444" s="105" t="s">
        <v>811</v>
      </c>
    </row>
    <row r="445" spans="2:10" ht="200.1" customHeight="1">
      <c r="B445" s="46" t="s">
        <v>18</v>
      </c>
      <c r="C445" s="41" t="s">
        <v>311</v>
      </c>
      <c r="D445" s="47">
        <v>0</v>
      </c>
      <c r="E445" s="47">
        <v>200</v>
      </c>
      <c r="F445" s="47">
        <v>200</v>
      </c>
      <c r="G445" s="47">
        <v>125</v>
      </c>
      <c r="H445" s="47">
        <v>50</v>
      </c>
      <c r="I445" s="47">
        <f t="shared" si="50"/>
        <v>60</v>
      </c>
      <c r="J445" s="105" t="s">
        <v>811</v>
      </c>
    </row>
    <row r="446" spans="2:10" ht="200.1" customHeight="1">
      <c r="B446" s="46" t="s">
        <v>21</v>
      </c>
      <c r="C446" s="41" t="s">
        <v>312</v>
      </c>
      <c r="D446" s="47">
        <v>0</v>
      </c>
      <c r="E446" s="47">
        <v>200</v>
      </c>
      <c r="F446" s="47">
        <v>200</v>
      </c>
      <c r="G446" s="47">
        <v>200</v>
      </c>
      <c r="H446" s="47">
        <v>65</v>
      </c>
      <c r="I446" s="47">
        <f t="shared" si="50"/>
        <v>78</v>
      </c>
      <c r="J446" s="105" t="s">
        <v>811</v>
      </c>
    </row>
    <row r="447" spans="2:10" ht="200.1" customHeight="1">
      <c r="B447" s="46" t="s">
        <v>313</v>
      </c>
      <c r="C447" s="41" t="s">
        <v>314</v>
      </c>
      <c r="D447" s="47">
        <v>0</v>
      </c>
      <c r="E447" s="47">
        <v>200</v>
      </c>
      <c r="F447" s="47">
        <v>200</v>
      </c>
      <c r="G447" s="47">
        <v>250</v>
      </c>
      <c r="H447" s="47">
        <v>85</v>
      </c>
      <c r="I447" s="47">
        <f t="shared" si="50"/>
        <v>102</v>
      </c>
      <c r="J447" s="105" t="s">
        <v>811</v>
      </c>
    </row>
    <row r="448" spans="2:10" ht="200.1" customHeight="1">
      <c r="B448" s="46" t="s">
        <v>33</v>
      </c>
      <c r="C448" s="41" t="s">
        <v>315</v>
      </c>
      <c r="D448" s="47">
        <v>0</v>
      </c>
      <c r="E448" s="47">
        <v>200</v>
      </c>
      <c r="F448" s="47">
        <v>200</v>
      </c>
      <c r="G448" s="47">
        <v>300</v>
      </c>
      <c r="H448" s="47">
        <v>100</v>
      </c>
      <c r="I448" s="47">
        <f t="shared" si="50"/>
        <v>120</v>
      </c>
      <c r="J448" s="105" t="s">
        <v>811</v>
      </c>
    </row>
    <row r="449" spans="2:10" ht="200.1" customHeight="1">
      <c r="B449" s="46" t="s">
        <v>36</v>
      </c>
      <c r="C449" s="41" t="s">
        <v>316</v>
      </c>
      <c r="D449" s="47">
        <v>0</v>
      </c>
      <c r="E449" s="47">
        <v>500</v>
      </c>
      <c r="F449" s="47">
        <v>500</v>
      </c>
      <c r="G449" s="47">
        <v>400</v>
      </c>
      <c r="H449" s="47">
        <v>150</v>
      </c>
      <c r="I449" s="47">
        <f t="shared" si="50"/>
        <v>180</v>
      </c>
      <c r="J449" s="105" t="s">
        <v>811</v>
      </c>
    </row>
    <row r="450" spans="2:10" ht="200.1" customHeight="1">
      <c r="B450" s="46" t="s">
        <v>39</v>
      </c>
      <c r="C450" s="41" t="s">
        <v>317</v>
      </c>
      <c r="D450" s="47">
        <v>0</v>
      </c>
      <c r="E450" s="47">
        <v>500</v>
      </c>
      <c r="F450" s="47">
        <v>500</v>
      </c>
      <c r="G450" s="47">
        <v>500</v>
      </c>
      <c r="H450" s="47">
        <v>280</v>
      </c>
      <c r="I450" s="47">
        <f t="shared" si="50"/>
        <v>336</v>
      </c>
      <c r="J450" s="105" t="s">
        <v>811</v>
      </c>
    </row>
    <row r="451" spans="2:10" ht="30.15" customHeight="1">
      <c r="B451" s="83" t="s">
        <v>33</v>
      </c>
      <c r="C451" s="41" t="s">
        <v>813</v>
      </c>
      <c r="D451" s="47">
        <v>0</v>
      </c>
      <c r="E451" s="47">
        <v>1000</v>
      </c>
      <c r="F451" s="47">
        <v>2000</v>
      </c>
      <c r="G451" s="47">
        <v>650</v>
      </c>
      <c r="H451" s="47">
        <v>240</v>
      </c>
      <c r="I451" s="47">
        <f t="shared" ref="I451:I453" si="60">H451*1.2</f>
        <v>288</v>
      </c>
      <c r="J451" s="105" t="s">
        <v>1183</v>
      </c>
    </row>
    <row r="452" spans="2:10" ht="30.15" customHeight="1">
      <c r="B452" s="83" t="s">
        <v>812</v>
      </c>
      <c r="C452" s="41" t="s">
        <v>814</v>
      </c>
      <c r="D452" s="47">
        <v>0</v>
      </c>
      <c r="E452" s="47">
        <v>1500</v>
      </c>
      <c r="F452" s="47">
        <v>3000</v>
      </c>
      <c r="G452" s="47">
        <v>900</v>
      </c>
      <c r="H452" s="47">
        <v>360</v>
      </c>
      <c r="I452" s="47">
        <f t="shared" si="60"/>
        <v>432</v>
      </c>
      <c r="J452" s="105" t="s">
        <v>1183</v>
      </c>
    </row>
    <row r="453" spans="2:10" ht="30.15" customHeight="1">
      <c r="B453" s="83" t="s">
        <v>42</v>
      </c>
      <c r="C453" s="41" t="s">
        <v>815</v>
      </c>
      <c r="D453" s="47">
        <v>0</v>
      </c>
      <c r="E453" s="47">
        <v>2000</v>
      </c>
      <c r="F453" s="47">
        <v>4000</v>
      </c>
      <c r="G453" s="47">
        <v>1200</v>
      </c>
      <c r="H453" s="47">
        <v>400</v>
      </c>
      <c r="I453" s="47">
        <f t="shared" si="60"/>
        <v>480</v>
      </c>
      <c r="J453" s="105" t="s">
        <v>1183</v>
      </c>
    </row>
    <row r="454" spans="2:10" ht="30.15" customHeight="1">
      <c r="B454" s="83" t="s">
        <v>45</v>
      </c>
      <c r="C454" s="41" t="s">
        <v>815</v>
      </c>
      <c r="D454" s="47">
        <v>0</v>
      </c>
      <c r="E454" s="47">
        <v>2000</v>
      </c>
      <c r="F454" s="47">
        <v>4000</v>
      </c>
      <c r="G454" s="47">
        <v>1200</v>
      </c>
      <c r="H454" s="47">
        <v>400</v>
      </c>
      <c r="I454" s="47">
        <f t="shared" si="50"/>
        <v>480</v>
      </c>
      <c r="J454" s="105" t="s">
        <v>1183</v>
      </c>
    </row>
    <row r="455" spans="2:10" ht="30.15" customHeight="1">
      <c r="B455" s="83" t="s">
        <v>46</v>
      </c>
      <c r="C455" s="41" t="s">
        <v>815</v>
      </c>
      <c r="D455" s="47">
        <v>0</v>
      </c>
      <c r="E455" s="47">
        <v>2000</v>
      </c>
      <c r="F455" s="47">
        <v>4000</v>
      </c>
      <c r="G455" s="47">
        <v>1200</v>
      </c>
      <c r="H455" s="47">
        <v>400</v>
      </c>
      <c r="I455" s="47">
        <f t="shared" ref="I455:I464" si="61">H455*1.2</f>
        <v>480</v>
      </c>
      <c r="J455" s="105" t="s">
        <v>1183</v>
      </c>
    </row>
    <row r="456" spans="2:10" ht="30.15" customHeight="1">
      <c r="B456" s="83" t="s">
        <v>33</v>
      </c>
      <c r="C456" s="41" t="s">
        <v>816</v>
      </c>
      <c r="D456" s="47">
        <v>0</v>
      </c>
      <c r="E456" s="47">
        <v>1000</v>
      </c>
      <c r="F456" s="47">
        <v>2000</v>
      </c>
      <c r="G456" s="47">
        <v>650</v>
      </c>
      <c r="H456" s="47">
        <v>240</v>
      </c>
      <c r="I456" s="47">
        <f t="shared" si="61"/>
        <v>288</v>
      </c>
      <c r="J456" s="105" t="s">
        <v>1183</v>
      </c>
    </row>
    <row r="457" spans="2:10" ht="43.5" customHeight="1">
      <c r="B457" s="83" t="s">
        <v>819</v>
      </c>
      <c r="C457" s="41" t="s">
        <v>825</v>
      </c>
      <c r="D457" s="47">
        <v>0</v>
      </c>
      <c r="E457" s="47">
        <v>500</v>
      </c>
      <c r="F457" s="47">
        <v>500</v>
      </c>
      <c r="G457" s="47">
        <v>250</v>
      </c>
      <c r="H457" s="47">
        <v>120</v>
      </c>
      <c r="I457" s="47">
        <f t="shared" si="61"/>
        <v>144</v>
      </c>
      <c r="J457" s="105" t="s">
        <v>831</v>
      </c>
    </row>
    <row r="458" spans="2:10" ht="38.85" customHeight="1">
      <c r="B458" s="83" t="s">
        <v>820</v>
      </c>
      <c r="C458" s="41" t="s">
        <v>827</v>
      </c>
      <c r="D458" s="47">
        <v>0</v>
      </c>
      <c r="E458" s="47">
        <v>500</v>
      </c>
      <c r="F458" s="47">
        <v>500</v>
      </c>
      <c r="G458" s="47">
        <v>150</v>
      </c>
      <c r="H458" s="47">
        <v>70</v>
      </c>
      <c r="I458" s="47">
        <f t="shared" si="61"/>
        <v>84</v>
      </c>
      <c r="J458" s="105" t="s">
        <v>832</v>
      </c>
    </row>
    <row r="459" spans="2:10" ht="30.15" customHeight="1">
      <c r="B459" s="83" t="s">
        <v>812</v>
      </c>
      <c r="C459" s="41" t="s">
        <v>817</v>
      </c>
      <c r="D459" s="47">
        <v>0</v>
      </c>
      <c r="E459" s="47">
        <v>1500</v>
      </c>
      <c r="F459" s="47">
        <v>3000</v>
      </c>
      <c r="G459" s="47">
        <v>900</v>
      </c>
      <c r="H459" s="47">
        <v>360</v>
      </c>
      <c r="I459" s="47">
        <f t="shared" si="61"/>
        <v>432</v>
      </c>
      <c r="J459" s="105" t="s">
        <v>1183</v>
      </c>
    </row>
    <row r="460" spans="2:10" ht="46.2" customHeight="1">
      <c r="B460" s="83" t="s">
        <v>821</v>
      </c>
      <c r="C460" s="41" t="s">
        <v>826</v>
      </c>
      <c r="D460" s="47">
        <v>0</v>
      </c>
      <c r="E460" s="47">
        <v>500</v>
      </c>
      <c r="F460" s="47">
        <v>500</v>
      </c>
      <c r="G460" s="47">
        <v>350</v>
      </c>
      <c r="H460" s="47">
        <v>160</v>
      </c>
      <c r="I460" s="47">
        <f t="shared" ref="I460:I461" si="62">H460*1.2</f>
        <v>192</v>
      </c>
      <c r="J460" s="105" t="s">
        <v>831</v>
      </c>
    </row>
    <row r="461" spans="2:10" ht="43.5" customHeight="1">
      <c r="B461" s="83" t="s">
        <v>822</v>
      </c>
      <c r="C461" s="41" t="s">
        <v>828</v>
      </c>
      <c r="D461" s="47">
        <v>0</v>
      </c>
      <c r="E461" s="47">
        <v>500</v>
      </c>
      <c r="F461" s="47">
        <v>500</v>
      </c>
      <c r="G461" s="47">
        <v>200</v>
      </c>
      <c r="H461" s="47">
        <v>90</v>
      </c>
      <c r="I461" s="47">
        <f t="shared" si="62"/>
        <v>108</v>
      </c>
      <c r="J461" s="105" t="s">
        <v>832</v>
      </c>
    </row>
    <row r="462" spans="2:10" ht="30.15" customHeight="1">
      <c r="B462" s="46" t="s">
        <v>46</v>
      </c>
      <c r="C462" s="41" t="s">
        <v>818</v>
      </c>
      <c r="D462" s="47">
        <v>0</v>
      </c>
      <c r="E462" s="47">
        <v>2000</v>
      </c>
      <c r="F462" s="47">
        <v>4000</v>
      </c>
      <c r="G462" s="47">
        <v>1200</v>
      </c>
      <c r="H462" s="47">
        <v>400</v>
      </c>
      <c r="I462" s="47">
        <f t="shared" si="61"/>
        <v>480</v>
      </c>
      <c r="J462" s="105" t="s">
        <v>1183</v>
      </c>
    </row>
    <row r="463" spans="2:10" ht="43.5" customHeight="1">
      <c r="B463" s="83" t="s">
        <v>823</v>
      </c>
      <c r="C463" s="41" t="s">
        <v>829</v>
      </c>
      <c r="D463" s="47">
        <v>0</v>
      </c>
      <c r="E463" s="47">
        <v>500</v>
      </c>
      <c r="F463" s="47">
        <v>500</v>
      </c>
      <c r="G463" s="47">
        <v>450</v>
      </c>
      <c r="H463" s="47">
        <v>200</v>
      </c>
      <c r="I463" s="47">
        <f t="shared" si="61"/>
        <v>240</v>
      </c>
      <c r="J463" s="105" t="s">
        <v>831</v>
      </c>
    </row>
    <row r="464" spans="2:10" ht="40.65" customHeight="1">
      <c r="B464" s="83" t="s">
        <v>824</v>
      </c>
      <c r="C464" s="41" t="s">
        <v>830</v>
      </c>
      <c r="D464" s="47">
        <v>0</v>
      </c>
      <c r="E464" s="47">
        <v>500</v>
      </c>
      <c r="F464" s="47">
        <v>500</v>
      </c>
      <c r="G464" s="47">
        <v>300</v>
      </c>
      <c r="H464" s="47">
        <v>130</v>
      </c>
      <c r="I464" s="47">
        <f t="shared" si="61"/>
        <v>156</v>
      </c>
      <c r="J464" s="105" t="s">
        <v>832</v>
      </c>
    </row>
    <row r="465" spans="2:10" ht="85.65" customHeight="1">
      <c r="B465" s="46" t="s">
        <v>318</v>
      </c>
      <c r="C465" s="41" t="s">
        <v>319</v>
      </c>
      <c r="D465" s="47">
        <v>0</v>
      </c>
      <c r="E465" s="47">
        <v>0</v>
      </c>
      <c r="F465" s="47">
        <v>0</v>
      </c>
      <c r="G465" s="47">
        <v>5</v>
      </c>
      <c r="H465" s="47">
        <v>4.25</v>
      </c>
      <c r="I465" s="47">
        <f t="shared" si="50"/>
        <v>5.0999999999999996</v>
      </c>
      <c r="J465" s="105" t="s">
        <v>320</v>
      </c>
    </row>
    <row r="466" spans="2:10" ht="36.75" customHeight="1">
      <c r="B466" s="46" t="s">
        <v>321</v>
      </c>
      <c r="C466" s="41" t="s">
        <v>322</v>
      </c>
      <c r="D466" s="47">
        <v>0</v>
      </c>
      <c r="E466" s="47">
        <v>0</v>
      </c>
      <c r="F466" s="47">
        <v>0</v>
      </c>
      <c r="G466" s="47">
        <v>50</v>
      </c>
      <c r="H466" s="47">
        <v>42.5</v>
      </c>
      <c r="I466" s="47">
        <f t="shared" si="50"/>
        <v>51</v>
      </c>
      <c r="J466" s="104" t="s">
        <v>323</v>
      </c>
    </row>
    <row r="467" spans="2:10" ht="36.75" customHeight="1">
      <c r="B467" s="83" t="s">
        <v>324</v>
      </c>
      <c r="C467" s="94" t="s">
        <v>325</v>
      </c>
      <c r="D467" s="47">
        <v>60</v>
      </c>
      <c r="E467" s="47">
        <v>60</v>
      </c>
      <c r="F467" s="47">
        <v>60</v>
      </c>
      <c r="G467" s="47">
        <v>0</v>
      </c>
      <c r="H467" s="47">
        <v>0</v>
      </c>
      <c r="I467" s="47">
        <f t="shared" si="50"/>
        <v>0</v>
      </c>
      <c r="J467" s="104"/>
    </row>
    <row r="468" spans="2:10" ht="85.65" customHeight="1">
      <c r="B468" s="83" t="s">
        <v>326</v>
      </c>
      <c r="C468" s="41" t="s">
        <v>1649</v>
      </c>
      <c r="D468" s="47">
        <v>0</v>
      </c>
      <c r="E468" s="47">
        <v>100</v>
      </c>
      <c r="F468" s="47">
        <v>200</v>
      </c>
      <c r="G468" s="47">
        <v>75</v>
      </c>
      <c r="H468" s="47">
        <v>60</v>
      </c>
      <c r="I468" s="47">
        <f>H468*1.2</f>
        <v>72</v>
      </c>
      <c r="J468" s="105" t="s">
        <v>739</v>
      </c>
    </row>
    <row r="469" spans="2:10" ht="51" customHeight="1">
      <c r="B469" s="83" t="s">
        <v>327</v>
      </c>
      <c r="C469" s="41" t="s">
        <v>813</v>
      </c>
      <c r="D469" s="47">
        <v>0</v>
      </c>
      <c r="E469" s="47">
        <v>1000</v>
      </c>
      <c r="F469" s="47">
        <v>2000</v>
      </c>
      <c r="G469" s="47">
        <v>650</v>
      </c>
      <c r="H469" s="47">
        <v>240</v>
      </c>
      <c r="I469" s="47">
        <f>H469*1.2</f>
        <v>288</v>
      </c>
      <c r="J469" s="105" t="s">
        <v>980</v>
      </c>
    </row>
    <row r="470" spans="2:10" ht="24.45" customHeight="1">
      <c r="B470" s="46" t="s">
        <v>328</v>
      </c>
      <c r="C470" s="41" t="s">
        <v>329</v>
      </c>
      <c r="D470" s="47">
        <v>0</v>
      </c>
      <c r="E470" s="47">
        <v>0</v>
      </c>
      <c r="F470" s="47">
        <v>0</v>
      </c>
      <c r="G470" s="47">
        <v>0</v>
      </c>
      <c r="H470" s="47">
        <v>0</v>
      </c>
      <c r="I470" s="47">
        <v>0</v>
      </c>
      <c r="J470" s="104" t="s">
        <v>330</v>
      </c>
    </row>
    <row r="471" spans="2:10" ht="45.75" customHeight="1">
      <c r="B471" s="46" t="s">
        <v>833</v>
      </c>
      <c r="C471" s="41" t="s">
        <v>836</v>
      </c>
      <c r="D471" s="47">
        <v>0</v>
      </c>
      <c r="E471" s="47">
        <v>0</v>
      </c>
      <c r="F471" s="47">
        <v>0</v>
      </c>
      <c r="G471" s="47">
        <v>280</v>
      </c>
      <c r="H471" s="47">
        <v>200</v>
      </c>
      <c r="I471" s="47">
        <f t="shared" si="50"/>
        <v>240</v>
      </c>
      <c r="J471" s="104" t="s">
        <v>839</v>
      </c>
    </row>
    <row r="472" spans="2:10" ht="40.65" customHeight="1">
      <c r="B472" s="46" t="s">
        <v>834</v>
      </c>
      <c r="C472" s="41" t="s">
        <v>837</v>
      </c>
      <c r="D472" s="47">
        <v>0</v>
      </c>
      <c r="E472" s="47">
        <v>0</v>
      </c>
      <c r="F472" s="47">
        <v>0</v>
      </c>
      <c r="G472" s="47">
        <v>490</v>
      </c>
      <c r="H472" s="47">
        <v>350</v>
      </c>
      <c r="I472" s="47">
        <f t="shared" si="50"/>
        <v>420</v>
      </c>
      <c r="J472" s="104" t="s">
        <v>839</v>
      </c>
    </row>
    <row r="473" spans="2:10" ht="44.1" customHeight="1">
      <c r="B473" s="46" t="s">
        <v>835</v>
      </c>
      <c r="C473" s="41" t="s">
        <v>838</v>
      </c>
      <c r="D473" s="47">
        <v>0</v>
      </c>
      <c r="E473" s="47">
        <v>0</v>
      </c>
      <c r="F473" s="47">
        <v>0</v>
      </c>
      <c r="G473" s="47">
        <v>590</v>
      </c>
      <c r="H473" s="47">
        <v>350</v>
      </c>
      <c r="I473" s="47">
        <f t="shared" si="50"/>
        <v>420</v>
      </c>
      <c r="J473" s="104" t="s">
        <v>839</v>
      </c>
    </row>
    <row r="474" spans="2:10" ht="87.6" customHeight="1">
      <c r="B474" s="85" t="s">
        <v>842</v>
      </c>
      <c r="C474" s="94" t="s">
        <v>843</v>
      </c>
      <c r="D474" s="47">
        <v>15</v>
      </c>
      <c r="E474" s="47">
        <v>15</v>
      </c>
      <c r="F474" s="47">
        <v>60</v>
      </c>
      <c r="G474" s="47">
        <v>4</v>
      </c>
      <c r="H474" s="47">
        <v>2</v>
      </c>
      <c r="I474" s="47">
        <f t="shared" si="50"/>
        <v>2.4</v>
      </c>
      <c r="J474" s="105" t="s">
        <v>844</v>
      </c>
    </row>
    <row r="475" spans="2:10" ht="87" customHeight="1">
      <c r="B475" s="85" t="s">
        <v>842</v>
      </c>
      <c r="C475" s="94" t="s">
        <v>841</v>
      </c>
      <c r="D475" s="47">
        <v>15</v>
      </c>
      <c r="E475" s="47">
        <v>15</v>
      </c>
      <c r="F475" s="47">
        <v>60</v>
      </c>
      <c r="G475" s="47">
        <v>15</v>
      </c>
      <c r="H475" s="47">
        <v>8</v>
      </c>
      <c r="I475" s="47">
        <f t="shared" si="50"/>
        <v>9.6</v>
      </c>
      <c r="J475" s="105" t="s">
        <v>844</v>
      </c>
    </row>
    <row r="476" spans="2:10" ht="87" customHeight="1">
      <c r="B476" s="85" t="s">
        <v>842</v>
      </c>
      <c r="C476" s="94" t="s">
        <v>333</v>
      </c>
      <c r="D476" s="47">
        <v>15</v>
      </c>
      <c r="E476" s="47">
        <v>15</v>
      </c>
      <c r="F476" s="47">
        <v>60</v>
      </c>
      <c r="G476" s="47">
        <v>26</v>
      </c>
      <c r="H476" s="47">
        <v>14</v>
      </c>
      <c r="I476" s="47">
        <f t="shared" si="50"/>
        <v>16.8</v>
      </c>
      <c r="J476" s="105" t="s">
        <v>844</v>
      </c>
    </row>
    <row r="477" spans="2:10" ht="87" customHeight="1">
      <c r="B477" s="85" t="s">
        <v>842</v>
      </c>
      <c r="C477" s="94" t="s">
        <v>840</v>
      </c>
      <c r="D477" s="47">
        <v>15</v>
      </c>
      <c r="E477" s="47">
        <v>15</v>
      </c>
      <c r="F477" s="47">
        <v>60</v>
      </c>
      <c r="G477" s="47">
        <v>45</v>
      </c>
      <c r="H477" s="47">
        <v>24</v>
      </c>
      <c r="I477" s="47">
        <f t="shared" si="50"/>
        <v>28.799999999999997</v>
      </c>
      <c r="J477" s="105" t="s">
        <v>844</v>
      </c>
    </row>
    <row r="478" spans="2:10" ht="87" customHeight="1">
      <c r="B478" s="85" t="s">
        <v>842</v>
      </c>
      <c r="C478" s="94" t="s">
        <v>335</v>
      </c>
      <c r="D478" s="47">
        <v>15</v>
      </c>
      <c r="E478" s="47">
        <v>15</v>
      </c>
      <c r="F478" s="47">
        <v>60</v>
      </c>
      <c r="G478" s="47">
        <v>105</v>
      </c>
      <c r="H478" s="47">
        <v>56</v>
      </c>
      <c r="I478" s="47">
        <f t="shared" si="50"/>
        <v>67.2</v>
      </c>
      <c r="J478" s="105" t="s">
        <v>844</v>
      </c>
    </row>
    <row r="479" spans="2:10" ht="87" customHeight="1">
      <c r="B479" s="85" t="s">
        <v>842</v>
      </c>
      <c r="C479" s="94" t="s">
        <v>337</v>
      </c>
      <c r="D479" s="47">
        <v>15</v>
      </c>
      <c r="E479" s="47">
        <v>15</v>
      </c>
      <c r="F479" s="47">
        <v>60</v>
      </c>
      <c r="G479" s="47">
        <v>188</v>
      </c>
      <c r="H479" s="47">
        <v>100</v>
      </c>
      <c r="I479" s="47">
        <f t="shared" si="50"/>
        <v>120</v>
      </c>
      <c r="J479" s="105" t="s">
        <v>844</v>
      </c>
    </row>
    <row r="480" spans="2:10" ht="87" customHeight="1">
      <c r="B480" s="85" t="s">
        <v>981</v>
      </c>
      <c r="C480" s="41" t="s">
        <v>981</v>
      </c>
      <c r="D480" s="47">
        <v>0</v>
      </c>
      <c r="E480" s="47">
        <v>0</v>
      </c>
      <c r="F480" s="47">
        <v>0</v>
      </c>
      <c r="G480" s="47">
        <v>70</v>
      </c>
      <c r="H480" s="47">
        <v>70</v>
      </c>
      <c r="I480" s="47">
        <f>H480*1.2</f>
        <v>84</v>
      </c>
      <c r="J480" s="105" t="s">
        <v>983</v>
      </c>
    </row>
    <row r="481" spans="2:10" ht="87" customHeight="1">
      <c r="B481" s="85" t="s">
        <v>982</v>
      </c>
      <c r="C481" s="41" t="s">
        <v>982</v>
      </c>
      <c r="D481" s="47">
        <v>0</v>
      </c>
      <c r="E481" s="47">
        <v>0</v>
      </c>
      <c r="F481" s="47">
        <v>0</v>
      </c>
      <c r="G481" s="47">
        <v>100</v>
      </c>
      <c r="H481" s="47">
        <v>100</v>
      </c>
      <c r="I481" s="47">
        <f>H481*1.2</f>
        <v>120</v>
      </c>
      <c r="J481" s="105" t="s">
        <v>984</v>
      </c>
    </row>
    <row r="482" spans="2:10">
      <c r="B482" s="57" t="s">
        <v>331</v>
      </c>
      <c r="C482" s="40"/>
      <c r="D482" s="58"/>
      <c r="E482" s="58"/>
      <c r="F482" s="58"/>
      <c r="G482" s="58"/>
      <c r="H482" s="58"/>
      <c r="I482" s="58"/>
      <c r="J482" s="200"/>
    </row>
    <row r="483" spans="2:10" ht="59.1" customHeight="1">
      <c r="B483" s="46" t="s">
        <v>866</v>
      </c>
      <c r="C483" s="41" t="s">
        <v>871</v>
      </c>
      <c r="D483" s="47">
        <v>0</v>
      </c>
      <c r="E483" s="47">
        <v>0</v>
      </c>
      <c r="F483" s="47">
        <v>0</v>
      </c>
      <c r="G483" s="47">
        <v>0</v>
      </c>
      <c r="H483" s="47">
        <v>0</v>
      </c>
      <c r="I483" s="47">
        <v>0</v>
      </c>
      <c r="J483" s="105" t="s">
        <v>876</v>
      </c>
    </row>
    <row r="484" spans="2:10" ht="81.75" customHeight="1">
      <c r="B484" s="46" t="s">
        <v>867</v>
      </c>
      <c r="C484" s="41" t="s">
        <v>872</v>
      </c>
      <c r="D484" s="47">
        <v>0</v>
      </c>
      <c r="E484" s="47">
        <v>0</v>
      </c>
      <c r="F484" s="47">
        <v>0</v>
      </c>
      <c r="G484" s="47">
        <v>0</v>
      </c>
      <c r="H484" s="47">
        <v>0</v>
      </c>
      <c r="I484" s="47">
        <v>0</v>
      </c>
      <c r="J484" s="105" t="s">
        <v>877</v>
      </c>
    </row>
    <row r="485" spans="2:10" ht="127.65" customHeight="1">
      <c r="B485" s="83" t="s">
        <v>868</v>
      </c>
      <c r="C485" s="41" t="s">
        <v>873</v>
      </c>
      <c r="D485" s="47">
        <v>0</v>
      </c>
      <c r="E485" s="47">
        <v>0</v>
      </c>
      <c r="F485" s="47">
        <v>0</v>
      </c>
      <c r="G485" s="47">
        <v>0</v>
      </c>
      <c r="H485" s="47">
        <v>0</v>
      </c>
      <c r="I485" s="47">
        <v>0</v>
      </c>
      <c r="J485" s="105" t="s">
        <v>878</v>
      </c>
    </row>
    <row r="486" spans="2:10" ht="70.650000000000006" customHeight="1">
      <c r="B486" s="83" t="s">
        <v>869</v>
      </c>
      <c r="C486" s="41" t="s">
        <v>874</v>
      </c>
      <c r="D486" s="47">
        <v>0</v>
      </c>
      <c r="E486" s="47">
        <v>0</v>
      </c>
      <c r="F486" s="47">
        <v>0</v>
      </c>
      <c r="G486" s="47">
        <v>0</v>
      </c>
      <c r="H486" s="47">
        <v>0</v>
      </c>
      <c r="I486" s="47">
        <v>0</v>
      </c>
      <c r="J486" s="105" t="s">
        <v>879</v>
      </c>
    </row>
    <row r="487" spans="2:10" ht="78.75" customHeight="1">
      <c r="B487" s="83" t="s">
        <v>870</v>
      </c>
      <c r="C487" s="41" t="s">
        <v>875</v>
      </c>
      <c r="D487" s="47">
        <v>0</v>
      </c>
      <c r="E487" s="47">
        <v>0</v>
      </c>
      <c r="F487" s="47">
        <v>0</v>
      </c>
      <c r="G487" s="47">
        <v>0</v>
      </c>
      <c r="H487" s="47">
        <v>0</v>
      </c>
      <c r="I487" s="47">
        <v>0</v>
      </c>
      <c r="J487" s="105" t="s">
        <v>880</v>
      </c>
    </row>
    <row r="488" spans="2:10" ht="93.75" customHeight="1">
      <c r="B488" s="46" t="s">
        <v>332</v>
      </c>
      <c r="C488" s="41" t="s">
        <v>1685</v>
      </c>
      <c r="D488" s="47">
        <v>0</v>
      </c>
      <c r="E488" s="47">
        <v>0</v>
      </c>
      <c r="F488" s="47">
        <v>0</v>
      </c>
      <c r="G488" s="47">
        <v>0</v>
      </c>
      <c r="H488" s="47">
        <v>0</v>
      </c>
      <c r="I488" s="47">
        <v>0</v>
      </c>
      <c r="J488" s="105" t="s">
        <v>1686</v>
      </c>
    </row>
    <row r="489" spans="2:10" ht="43.2">
      <c r="B489" s="83" t="s">
        <v>334</v>
      </c>
      <c r="C489" s="41" t="s">
        <v>1685</v>
      </c>
      <c r="D489" s="47">
        <v>0</v>
      </c>
      <c r="E489" s="47">
        <v>0</v>
      </c>
      <c r="F489" s="47">
        <v>0</v>
      </c>
      <c r="G489" s="47">
        <v>0</v>
      </c>
      <c r="H489" s="47">
        <v>0</v>
      </c>
      <c r="I489" s="47">
        <v>0</v>
      </c>
      <c r="J489" s="105" t="s">
        <v>1686</v>
      </c>
    </row>
    <row r="490" spans="2:10" ht="43.2">
      <c r="B490" s="83" t="s">
        <v>336</v>
      </c>
      <c r="C490" s="41" t="s">
        <v>1685</v>
      </c>
      <c r="D490" s="47">
        <v>0</v>
      </c>
      <c r="E490" s="47">
        <v>0</v>
      </c>
      <c r="F490" s="47">
        <v>0</v>
      </c>
      <c r="G490" s="47">
        <v>0</v>
      </c>
      <c r="H490" s="47">
        <v>0</v>
      </c>
      <c r="I490" s="47">
        <v>0</v>
      </c>
      <c r="J490" s="105" t="s">
        <v>1686</v>
      </c>
    </row>
    <row r="491" spans="2:10" ht="43.2">
      <c r="B491" s="83" t="s">
        <v>338</v>
      </c>
      <c r="C491" s="41" t="s">
        <v>1685</v>
      </c>
      <c r="D491" s="47">
        <v>0</v>
      </c>
      <c r="E491" s="47">
        <v>0</v>
      </c>
      <c r="F491" s="47">
        <v>0</v>
      </c>
      <c r="G491" s="47">
        <v>0</v>
      </c>
      <c r="H491" s="47">
        <v>0</v>
      </c>
      <c r="I491" s="47">
        <v>0</v>
      </c>
      <c r="J491" s="105" t="s">
        <v>1686</v>
      </c>
    </row>
    <row r="492" spans="2:10" ht="43.2">
      <c r="B492" s="83" t="s">
        <v>339</v>
      </c>
      <c r="C492" s="41" t="s">
        <v>1687</v>
      </c>
      <c r="D492" s="47">
        <v>0</v>
      </c>
      <c r="E492" s="47">
        <v>0</v>
      </c>
      <c r="F492" s="47">
        <v>0</v>
      </c>
      <c r="G492" s="47">
        <v>0</v>
      </c>
      <c r="H492" s="47">
        <v>0</v>
      </c>
      <c r="I492" s="47">
        <v>0</v>
      </c>
      <c r="J492" s="105" t="s">
        <v>1688</v>
      </c>
    </row>
    <row r="493" spans="2:10" ht="43.2">
      <c r="B493" s="83" t="s">
        <v>340</v>
      </c>
      <c r="C493" s="41" t="s">
        <v>1687</v>
      </c>
      <c r="D493" s="47">
        <v>0</v>
      </c>
      <c r="E493" s="47">
        <v>0</v>
      </c>
      <c r="F493" s="47">
        <v>0</v>
      </c>
      <c r="G493" s="47">
        <v>0</v>
      </c>
      <c r="H493" s="47">
        <v>0</v>
      </c>
      <c r="I493" s="47">
        <v>0</v>
      </c>
      <c r="J493" s="105" t="s">
        <v>1688</v>
      </c>
    </row>
    <row r="494" spans="2:10" ht="106.65" customHeight="1">
      <c r="B494" s="83" t="s">
        <v>341</v>
      </c>
      <c r="C494" s="41" t="s">
        <v>1689</v>
      </c>
      <c r="D494" s="47">
        <v>0</v>
      </c>
      <c r="E494" s="47">
        <v>0</v>
      </c>
      <c r="F494" s="47">
        <v>0</v>
      </c>
      <c r="G494" s="47">
        <v>0</v>
      </c>
      <c r="H494" s="47">
        <v>0</v>
      </c>
      <c r="I494" s="47">
        <v>0</v>
      </c>
      <c r="J494" s="105" t="s">
        <v>1690</v>
      </c>
    </row>
    <row r="495" spans="2:10" ht="106.65" customHeight="1">
      <c r="B495" s="83" t="s">
        <v>342</v>
      </c>
      <c r="C495" s="41" t="s">
        <v>1689</v>
      </c>
      <c r="D495" s="47">
        <v>0</v>
      </c>
      <c r="E495" s="47">
        <v>0</v>
      </c>
      <c r="F495" s="47">
        <v>0</v>
      </c>
      <c r="G495" s="47">
        <v>0</v>
      </c>
      <c r="H495" s="47">
        <v>0</v>
      </c>
      <c r="I495" s="47">
        <v>0</v>
      </c>
      <c r="J495" s="105" t="s">
        <v>1690</v>
      </c>
    </row>
    <row r="496" spans="2:10" ht="43.2">
      <c r="B496" s="83" t="s">
        <v>343</v>
      </c>
      <c r="C496" s="42" t="s">
        <v>1184</v>
      </c>
      <c r="D496" s="47">
        <v>11332.54</v>
      </c>
      <c r="E496" s="47">
        <v>11332.54</v>
      </c>
      <c r="F496" s="47">
        <v>11332.54</v>
      </c>
      <c r="G496" s="47">
        <v>0</v>
      </c>
      <c r="H496" s="47">
        <v>0</v>
      </c>
      <c r="I496" s="47">
        <v>0</v>
      </c>
      <c r="J496" s="105" t="s">
        <v>1190</v>
      </c>
    </row>
    <row r="497" spans="1:10" ht="43.2">
      <c r="B497" s="83" t="s">
        <v>343</v>
      </c>
      <c r="C497" s="42" t="s">
        <v>1187</v>
      </c>
      <c r="D497" s="47">
        <v>1220</v>
      </c>
      <c r="E497" s="47">
        <v>1220</v>
      </c>
      <c r="F497" s="47">
        <v>1220</v>
      </c>
      <c r="G497" s="47">
        <v>0</v>
      </c>
      <c r="H497" s="47">
        <v>0</v>
      </c>
      <c r="I497" s="47">
        <v>0</v>
      </c>
      <c r="J497" s="105" t="s">
        <v>1193</v>
      </c>
    </row>
    <row r="498" spans="1:10" ht="43.2">
      <c r="B498" s="83" t="s">
        <v>344</v>
      </c>
      <c r="C498" s="42" t="s">
        <v>1185</v>
      </c>
      <c r="D498" s="47">
        <v>35076.92</v>
      </c>
      <c r="E498" s="47">
        <v>35076.92</v>
      </c>
      <c r="F498" s="47">
        <v>35076.92</v>
      </c>
      <c r="G498" s="47">
        <v>0</v>
      </c>
      <c r="H498" s="47">
        <v>0</v>
      </c>
      <c r="I498" s="47">
        <v>0</v>
      </c>
      <c r="J498" s="105" t="s">
        <v>1191</v>
      </c>
    </row>
    <row r="499" spans="1:10" ht="43.2">
      <c r="B499" s="83" t="s">
        <v>344</v>
      </c>
      <c r="C499" s="41" t="s">
        <v>1188</v>
      </c>
      <c r="D499" s="47">
        <v>4350</v>
      </c>
      <c r="E499" s="47">
        <v>4350</v>
      </c>
      <c r="F499" s="47">
        <v>4350</v>
      </c>
      <c r="G499" s="47">
        <v>0</v>
      </c>
      <c r="H499" s="47">
        <v>0</v>
      </c>
      <c r="I499" s="47">
        <v>0</v>
      </c>
      <c r="J499" s="105" t="s">
        <v>1194</v>
      </c>
    </row>
    <row r="500" spans="1:10" ht="43.2">
      <c r="B500" s="83" t="s">
        <v>345</v>
      </c>
      <c r="C500" s="42" t="s">
        <v>1186</v>
      </c>
      <c r="D500" s="47">
        <v>53964.49</v>
      </c>
      <c r="E500" s="47">
        <v>53964.49</v>
      </c>
      <c r="F500" s="47">
        <v>53964.49</v>
      </c>
      <c r="G500" s="47">
        <v>0</v>
      </c>
      <c r="H500" s="47">
        <v>0</v>
      </c>
      <c r="I500" s="47">
        <v>0</v>
      </c>
      <c r="J500" s="105" t="s">
        <v>1192</v>
      </c>
    </row>
    <row r="501" spans="1:10" ht="43.2">
      <c r="B501" s="83" t="s">
        <v>345</v>
      </c>
      <c r="C501" s="41" t="s">
        <v>1189</v>
      </c>
      <c r="D501" s="98">
        <v>2800</v>
      </c>
      <c r="E501" s="98">
        <v>2800</v>
      </c>
      <c r="F501" s="98">
        <v>2800</v>
      </c>
      <c r="G501" s="47">
        <v>0</v>
      </c>
      <c r="H501" s="47">
        <v>0</v>
      </c>
      <c r="I501" s="47">
        <v>0</v>
      </c>
      <c r="J501" s="204" t="s">
        <v>1195</v>
      </c>
    </row>
    <row r="502" spans="1:10">
      <c r="A502" s="55" t="s">
        <v>346</v>
      </c>
      <c r="B502" s="55"/>
      <c r="C502" s="39"/>
      <c r="D502" s="56"/>
      <c r="E502" s="56"/>
      <c r="F502" s="56"/>
      <c r="G502" s="56"/>
      <c r="H502" s="56"/>
      <c r="I502" s="56"/>
      <c r="J502" s="199"/>
    </row>
    <row r="503" spans="1:10">
      <c r="B503" s="57" t="s">
        <v>17</v>
      </c>
      <c r="C503" s="40"/>
      <c r="D503" s="58"/>
      <c r="E503" s="58"/>
      <c r="F503" s="58"/>
      <c r="G503" s="58"/>
      <c r="H503" s="58"/>
      <c r="I503" s="58"/>
      <c r="J503" s="200"/>
    </row>
    <row r="504" spans="1:10" ht="103.5" customHeight="1">
      <c r="B504" s="46" t="s">
        <v>18</v>
      </c>
      <c r="C504" s="41" t="s">
        <v>347</v>
      </c>
      <c r="D504" s="47">
        <v>0</v>
      </c>
      <c r="E504" s="47">
        <v>3000</v>
      </c>
      <c r="F504" s="47">
        <v>5000</v>
      </c>
      <c r="G504" s="47">
        <v>250</v>
      </c>
      <c r="H504" s="47">
        <v>125</v>
      </c>
      <c r="I504" s="47">
        <f t="shared" ref="I504:I578" si="63">H504*1.2</f>
        <v>150</v>
      </c>
      <c r="J504" s="105" t="s">
        <v>845</v>
      </c>
    </row>
    <row r="505" spans="1:10" ht="103.95" customHeight="1">
      <c r="B505" s="46" t="s">
        <v>21</v>
      </c>
      <c r="C505" s="41" t="s">
        <v>348</v>
      </c>
      <c r="D505" s="47">
        <v>0</v>
      </c>
      <c r="E505" s="47">
        <v>3000</v>
      </c>
      <c r="F505" s="47">
        <v>5000</v>
      </c>
      <c r="G505" s="47">
        <v>290</v>
      </c>
      <c r="H505" s="47">
        <v>130</v>
      </c>
      <c r="I505" s="47">
        <f t="shared" si="63"/>
        <v>156</v>
      </c>
      <c r="J505" s="105" t="s">
        <v>846</v>
      </c>
    </row>
    <row r="506" spans="1:10" ht="103.95" customHeight="1">
      <c r="B506" s="46" t="s">
        <v>24</v>
      </c>
      <c r="C506" s="41" t="s">
        <v>349</v>
      </c>
      <c r="D506" s="47">
        <v>0</v>
      </c>
      <c r="E506" s="47">
        <v>3000</v>
      </c>
      <c r="F506" s="47">
        <v>5000</v>
      </c>
      <c r="G506" s="47">
        <v>300</v>
      </c>
      <c r="H506" s="47">
        <v>135</v>
      </c>
      <c r="I506" s="47">
        <f t="shared" si="63"/>
        <v>162</v>
      </c>
      <c r="J506" s="105" t="s">
        <v>847</v>
      </c>
    </row>
    <row r="507" spans="1:10" ht="103.95" customHeight="1">
      <c r="B507" s="46" t="s">
        <v>27</v>
      </c>
      <c r="C507" s="41" t="s">
        <v>350</v>
      </c>
      <c r="D507" s="47">
        <v>0</v>
      </c>
      <c r="E507" s="47">
        <v>3000</v>
      </c>
      <c r="F507" s="47">
        <v>5000</v>
      </c>
      <c r="G507" s="47">
        <v>310</v>
      </c>
      <c r="H507" s="47">
        <v>135</v>
      </c>
      <c r="I507" s="47">
        <f t="shared" si="63"/>
        <v>162</v>
      </c>
      <c r="J507" s="105" t="s">
        <v>848</v>
      </c>
    </row>
    <row r="508" spans="1:10" ht="103.95" customHeight="1">
      <c r="B508" s="46" t="s">
        <v>30</v>
      </c>
      <c r="C508" s="41" t="s">
        <v>351</v>
      </c>
      <c r="D508" s="47">
        <v>0</v>
      </c>
      <c r="E508" s="47">
        <v>3000</v>
      </c>
      <c r="F508" s="47">
        <v>5000</v>
      </c>
      <c r="G508" s="47">
        <v>350</v>
      </c>
      <c r="H508" s="47">
        <v>135</v>
      </c>
      <c r="I508" s="47">
        <f t="shared" si="63"/>
        <v>162</v>
      </c>
      <c r="J508" s="105" t="s">
        <v>849</v>
      </c>
    </row>
    <row r="509" spans="1:10" ht="103.95" customHeight="1">
      <c r="B509" s="46" t="s">
        <v>33</v>
      </c>
      <c r="C509" s="41" t="s">
        <v>352</v>
      </c>
      <c r="D509" s="47">
        <v>0</v>
      </c>
      <c r="E509" s="47">
        <v>3000</v>
      </c>
      <c r="F509" s="47">
        <v>5000</v>
      </c>
      <c r="G509" s="47">
        <v>350</v>
      </c>
      <c r="H509" s="47">
        <v>135</v>
      </c>
      <c r="I509" s="47">
        <f t="shared" si="63"/>
        <v>162</v>
      </c>
      <c r="J509" s="105" t="s">
        <v>850</v>
      </c>
    </row>
    <row r="510" spans="1:10" ht="103.95" customHeight="1">
      <c r="B510" s="46" t="s">
        <v>36</v>
      </c>
      <c r="C510" s="41" t="s">
        <v>353</v>
      </c>
      <c r="D510" s="47">
        <v>0</v>
      </c>
      <c r="E510" s="47">
        <v>3000</v>
      </c>
      <c r="F510" s="47">
        <v>5000</v>
      </c>
      <c r="G510" s="47">
        <v>380</v>
      </c>
      <c r="H510" s="47">
        <v>200</v>
      </c>
      <c r="I510" s="47">
        <f t="shared" si="63"/>
        <v>240</v>
      </c>
      <c r="J510" s="105" t="s">
        <v>851</v>
      </c>
    </row>
    <row r="511" spans="1:10" ht="103.95" customHeight="1">
      <c r="B511" s="46" t="s">
        <v>39</v>
      </c>
      <c r="C511" s="41" t="s">
        <v>354</v>
      </c>
      <c r="D511" s="47">
        <v>0</v>
      </c>
      <c r="E511" s="47">
        <v>3000</v>
      </c>
      <c r="F511" s="47">
        <v>5000</v>
      </c>
      <c r="G511" s="47">
        <v>410</v>
      </c>
      <c r="H511" s="47">
        <v>230</v>
      </c>
      <c r="I511" s="47">
        <f t="shared" si="63"/>
        <v>276</v>
      </c>
      <c r="J511" s="105" t="s">
        <v>852</v>
      </c>
    </row>
    <row r="512" spans="1:10" ht="103.95" customHeight="1">
      <c r="B512" s="46" t="s">
        <v>42</v>
      </c>
      <c r="C512" s="41" t="s">
        <v>355</v>
      </c>
      <c r="D512" s="47">
        <v>0</v>
      </c>
      <c r="E512" s="47">
        <v>3000</v>
      </c>
      <c r="F512" s="47">
        <v>5000</v>
      </c>
      <c r="G512" s="47">
        <v>560</v>
      </c>
      <c r="H512" s="47">
        <v>240</v>
      </c>
      <c r="I512" s="47">
        <f t="shared" si="63"/>
        <v>288</v>
      </c>
      <c r="J512" s="105" t="s">
        <v>853</v>
      </c>
    </row>
    <row r="513" spans="2:10" ht="103.95" customHeight="1">
      <c r="B513" s="46" t="s">
        <v>45</v>
      </c>
      <c r="C513" s="41" t="s">
        <v>355</v>
      </c>
      <c r="D513" s="47">
        <v>0</v>
      </c>
      <c r="E513" s="47">
        <v>3000</v>
      </c>
      <c r="F513" s="47">
        <v>5000</v>
      </c>
      <c r="G513" s="47">
        <v>560</v>
      </c>
      <c r="H513" s="47">
        <v>240</v>
      </c>
      <c r="I513" s="47">
        <f t="shared" si="63"/>
        <v>288</v>
      </c>
      <c r="J513" s="105" t="s">
        <v>853</v>
      </c>
    </row>
    <row r="514" spans="2:10" ht="103.95" customHeight="1">
      <c r="B514" s="46" t="s">
        <v>46</v>
      </c>
      <c r="C514" s="41" t="s">
        <v>356</v>
      </c>
      <c r="D514" s="47">
        <v>0</v>
      </c>
      <c r="E514" s="47">
        <v>3000</v>
      </c>
      <c r="F514" s="47">
        <v>5000</v>
      </c>
      <c r="G514" s="47">
        <v>600</v>
      </c>
      <c r="H514" s="47">
        <v>240</v>
      </c>
      <c r="I514" s="47">
        <f t="shared" si="63"/>
        <v>288</v>
      </c>
      <c r="J514" s="105" t="s">
        <v>854</v>
      </c>
    </row>
    <row r="515" spans="2:10" ht="103.95" customHeight="1">
      <c r="B515" s="46" t="s">
        <v>1705</v>
      </c>
      <c r="C515" s="41" t="s">
        <v>1896</v>
      </c>
      <c r="D515" s="47">
        <v>0</v>
      </c>
      <c r="E515" s="47">
        <v>3000</v>
      </c>
      <c r="F515" s="47">
        <v>5000</v>
      </c>
      <c r="G515" s="47">
        <v>600</v>
      </c>
      <c r="H515" s="47">
        <v>600</v>
      </c>
      <c r="I515" s="47">
        <f t="shared" ref="I515" si="64">H515*1.2</f>
        <v>720</v>
      </c>
      <c r="J515" s="105" t="s">
        <v>1898</v>
      </c>
    </row>
    <row r="516" spans="2:10" ht="103.95" customHeight="1">
      <c r="B516" s="46" t="s">
        <v>1708</v>
      </c>
      <c r="C516" s="41" t="s">
        <v>1897</v>
      </c>
      <c r="D516" s="47">
        <v>0</v>
      </c>
      <c r="E516" s="47">
        <v>3000</v>
      </c>
      <c r="F516" s="47">
        <v>5000</v>
      </c>
      <c r="G516" s="47">
        <v>600</v>
      </c>
      <c r="H516" s="47">
        <v>850</v>
      </c>
      <c r="I516" s="47">
        <f t="shared" ref="I516" si="65">H516*1.2</f>
        <v>1020</v>
      </c>
      <c r="J516" s="105" t="s">
        <v>1899</v>
      </c>
    </row>
    <row r="517" spans="2:10" ht="103.95" customHeight="1">
      <c r="B517" s="46" t="s">
        <v>1711</v>
      </c>
      <c r="C517" s="41" t="s">
        <v>1900</v>
      </c>
      <c r="D517" s="47">
        <v>0</v>
      </c>
      <c r="E517" s="47">
        <v>3000</v>
      </c>
      <c r="F517" s="47">
        <v>5000</v>
      </c>
      <c r="G517" s="47">
        <v>600</v>
      </c>
      <c r="H517" s="47">
        <v>1200</v>
      </c>
      <c r="I517" s="47">
        <f t="shared" ref="I517" si="66">H517*1.2</f>
        <v>1440</v>
      </c>
      <c r="J517" s="105" t="s">
        <v>1901</v>
      </c>
    </row>
    <row r="518" spans="2:10" ht="103.95" customHeight="1">
      <c r="B518" s="46" t="s">
        <v>1714</v>
      </c>
      <c r="C518" s="41" t="s">
        <v>1902</v>
      </c>
      <c r="D518" s="47">
        <v>0</v>
      </c>
      <c r="E518" s="47">
        <v>3000</v>
      </c>
      <c r="F518" s="47">
        <v>5000</v>
      </c>
      <c r="G518" s="47">
        <v>600</v>
      </c>
      <c r="H518" s="47">
        <v>3750</v>
      </c>
      <c r="I518" s="47">
        <f t="shared" ref="I518" si="67">H518*1.2</f>
        <v>4500</v>
      </c>
      <c r="J518" s="105" t="s">
        <v>1903</v>
      </c>
    </row>
    <row r="519" spans="2:10" ht="103.95" customHeight="1">
      <c r="B519" s="46" t="s">
        <v>1717</v>
      </c>
      <c r="C519" s="41" t="s">
        <v>1904</v>
      </c>
      <c r="D519" s="47">
        <v>0</v>
      </c>
      <c r="E519" s="47">
        <v>3000</v>
      </c>
      <c r="F519" s="47">
        <v>5000</v>
      </c>
      <c r="G519" s="47">
        <v>600</v>
      </c>
      <c r="H519" s="47">
        <v>3850</v>
      </c>
      <c r="I519" s="47">
        <f t="shared" ref="I519" si="68">H519*1.2</f>
        <v>4620</v>
      </c>
      <c r="J519" s="105" t="s">
        <v>1905</v>
      </c>
    </row>
    <row r="520" spans="2:10" ht="103.95" customHeight="1">
      <c r="B520" s="46" t="s">
        <v>1720</v>
      </c>
      <c r="C520" s="41" t="s">
        <v>1906</v>
      </c>
      <c r="D520" s="47">
        <v>0</v>
      </c>
      <c r="E520" s="47">
        <v>3000</v>
      </c>
      <c r="F520" s="47">
        <v>5000</v>
      </c>
      <c r="G520" s="47">
        <v>600</v>
      </c>
      <c r="H520" s="47">
        <v>4000</v>
      </c>
      <c r="I520" s="47">
        <f t="shared" ref="I520" si="69">H520*1.2</f>
        <v>4800</v>
      </c>
      <c r="J520" s="105" t="s">
        <v>1907</v>
      </c>
    </row>
    <row r="521" spans="2:10" ht="103.95" customHeight="1">
      <c r="B521" s="46" t="s">
        <v>1723</v>
      </c>
      <c r="C521" s="41" t="s">
        <v>1908</v>
      </c>
      <c r="D521" s="47">
        <v>0</v>
      </c>
      <c r="E521" s="47">
        <v>3000</v>
      </c>
      <c r="F521" s="47">
        <v>5000</v>
      </c>
      <c r="G521" s="47">
        <v>600</v>
      </c>
      <c r="H521" s="47">
        <v>4250</v>
      </c>
      <c r="I521" s="47">
        <f t="shared" ref="I521" si="70">H521*1.2</f>
        <v>5100</v>
      </c>
      <c r="J521" s="105" t="s">
        <v>1909</v>
      </c>
    </row>
    <row r="522" spans="2:10" ht="103.95" customHeight="1">
      <c r="B522" s="46" t="s">
        <v>1726</v>
      </c>
      <c r="C522" s="41" t="s">
        <v>1910</v>
      </c>
      <c r="D522" s="47">
        <v>0</v>
      </c>
      <c r="E522" s="47">
        <v>3000</v>
      </c>
      <c r="F522" s="47">
        <v>5000</v>
      </c>
      <c r="G522" s="47">
        <v>600</v>
      </c>
      <c r="H522" s="47">
        <v>4500</v>
      </c>
      <c r="I522" s="47">
        <f t="shared" ref="I522" si="71">H522*1.2</f>
        <v>5400</v>
      </c>
      <c r="J522" s="105" t="s">
        <v>1911</v>
      </c>
    </row>
    <row r="523" spans="2:10">
      <c r="B523" s="57" t="s">
        <v>49</v>
      </c>
      <c r="C523" s="40"/>
      <c r="D523" s="58"/>
      <c r="E523" s="58"/>
      <c r="F523" s="58"/>
      <c r="G523" s="58"/>
      <c r="H523" s="58"/>
      <c r="I523" s="58"/>
      <c r="J523" s="200"/>
    </row>
    <row r="524" spans="2:10" ht="103.95" customHeight="1">
      <c r="B524" s="46" t="s">
        <v>18</v>
      </c>
      <c r="C524" s="41" t="s">
        <v>347</v>
      </c>
      <c r="D524" s="47">
        <v>0</v>
      </c>
      <c r="E524" s="47">
        <v>3000</v>
      </c>
      <c r="F524" s="47">
        <v>5000</v>
      </c>
      <c r="G524" s="47">
        <v>250</v>
      </c>
      <c r="H524" s="47">
        <v>135</v>
      </c>
      <c r="I524" s="47">
        <f t="shared" si="63"/>
        <v>162</v>
      </c>
      <c r="J524" s="105" t="s">
        <v>855</v>
      </c>
    </row>
    <row r="525" spans="2:10" ht="103.95" customHeight="1">
      <c r="B525" s="46" t="s">
        <v>21</v>
      </c>
      <c r="C525" s="41" t="s">
        <v>348</v>
      </c>
      <c r="D525" s="47">
        <v>0</v>
      </c>
      <c r="E525" s="47">
        <v>3000</v>
      </c>
      <c r="F525" s="47">
        <v>5000</v>
      </c>
      <c r="G525" s="47">
        <v>290</v>
      </c>
      <c r="H525" s="47">
        <v>140</v>
      </c>
      <c r="I525" s="47">
        <f t="shared" si="63"/>
        <v>168</v>
      </c>
      <c r="J525" s="105" t="s">
        <v>856</v>
      </c>
    </row>
    <row r="526" spans="2:10" ht="103.95" customHeight="1">
      <c r="B526" s="46" t="s">
        <v>24</v>
      </c>
      <c r="C526" s="41" t="s">
        <v>349</v>
      </c>
      <c r="D526" s="47">
        <v>0</v>
      </c>
      <c r="E526" s="47">
        <v>3000</v>
      </c>
      <c r="F526" s="47">
        <v>5000</v>
      </c>
      <c r="G526" s="47">
        <v>320</v>
      </c>
      <c r="H526" s="47">
        <v>145</v>
      </c>
      <c r="I526" s="47">
        <f t="shared" si="63"/>
        <v>174</v>
      </c>
      <c r="J526" s="105" t="s">
        <v>857</v>
      </c>
    </row>
    <row r="527" spans="2:10" ht="103.95" customHeight="1">
      <c r="B527" s="46" t="s">
        <v>27</v>
      </c>
      <c r="C527" s="41" t="s">
        <v>350</v>
      </c>
      <c r="D527" s="47">
        <v>0</v>
      </c>
      <c r="E527" s="47">
        <v>3000</v>
      </c>
      <c r="F527" s="47">
        <v>5000</v>
      </c>
      <c r="G527" s="47">
        <v>335</v>
      </c>
      <c r="H527" s="47">
        <v>145</v>
      </c>
      <c r="I527" s="47">
        <f t="shared" si="63"/>
        <v>174</v>
      </c>
      <c r="J527" s="105" t="s">
        <v>858</v>
      </c>
    </row>
    <row r="528" spans="2:10" ht="103.95" customHeight="1">
      <c r="B528" s="46" t="s">
        <v>30</v>
      </c>
      <c r="C528" s="41" t="s">
        <v>351</v>
      </c>
      <c r="D528" s="47">
        <v>0</v>
      </c>
      <c r="E528" s="47">
        <v>3000</v>
      </c>
      <c r="F528" s="47">
        <v>5000</v>
      </c>
      <c r="G528" s="47">
        <v>345</v>
      </c>
      <c r="H528" s="47">
        <v>145</v>
      </c>
      <c r="I528" s="47">
        <f t="shared" si="63"/>
        <v>174</v>
      </c>
      <c r="J528" s="105" t="s">
        <v>859</v>
      </c>
    </row>
    <row r="529" spans="2:10" ht="103.95" customHeight="1">
      <c r="B529" s="46" t="s">
        <v>33</v>
      </c>
      <c r="C529" s="41" t="s">
        <v>352</v>
      </c>
      <c r="D529" s="47">
        <v>0</v>
      </c>
      <c r="E529" s="47">
        <v>3000</v>
      </c>
      <c r="F529" s="47">
        <v>5000</v>
      </c>
      <c r="G529" s="47">
        <v>350</v>
      </c>
      <c r="H529" s="47">
        <v>145</v>
      </c>
      <c r="I529" s="47">
        <f t="shared" si="63"/>
        <v>174</v>
      </c>
      <c r="J529" s="105" t="s">
        <v>860</v>
      </c>
    </row>
    <row r="530" spans="2:10" ht="103.95" customHeight="1">
      <c r="B530" s="46" t="s">
        <v>36</v>
      </c>
      <c r="C530" s="41" t="s">
        <v>353</v>
      </c>
      <c r="D530" s="47">
        <v>0</v>
      </c>
      <c r="E530" s="47">
        <v>3000</v>
      </c>
      <c r="F530" s="47">
        <v>5000</v>
      </c>
      <c r="G530" s="47">
        <v>390</v>
      </c>
      <c r="H530" s="47">
        <v>210</v>
      </c>
      <c r="I530" s="47">
        <f t="shared" si="63"/>
        <v>252</v>
      </c>
      <c r="J530" s="105" t="s">
        <v>861</v>
      </c>
    </row>
    <row r="531" spans="2:10" ht="103.95" customHeight="1">
      <c r="B531" s="46" t="s">
        <v>39</v>
      </c>
      <c r="C531" s="41" t="s">
        <v>354</v>
      </c>
      <c r="D531" s="47">
        <v>0</v>
      </c>
      <c r="E531" s="47">
        <v>3000</v>
      </c>
      <c r="F531" s="47">
        <v>5000</v>
      </c>
      <c r="G531" s="47">
        <v>455</v>
      </c>
      <c r="H531" s="47">
        <v>240</v>
      </c>
      <c r="I531" s="47">
        <f t="shared" si="63"/>
        <v>288</v>
      </c>
      <c r="J531" s="105" t="s">
        <v>862</v>
      </c>
    </row>
    <row r="532" spans="2:10" ht="103.95" customHeight="1">
      <c r="B532" s="46" t="s">
        <v>42</v>
      </c>
      <c r="C532" s="41" t="s">
        <v>355</v>
      </c>
      <c r="D532" s="47">
        <v>0</v>
      </c>
      <c r="E532" s="47">
        <v>3000</v>
      </c>
      <c r="F532" s="47">
        <v>5000</v>
      </c>
      <c r="G532" s="47">
        <v>600</v>
      </c>
      <c r="H532" s="47">
        <v>250</v>
      </c>
      <c r="I532" s="47">
        <f t="shared" si="63"/>
        <v>300</v>
      </c>
      <c r="J532" s="105" t="s">
        <v>863</v>
      </c>
    </row>
    <row r="533" spans="2:10" ht="103.95" customHeight="1">
      <c r="B533" s="46" t="s">
        <v>45</v>
      </c>
      <c r="C533" s="41" t="s">
        <v>355</v>
      </c>
      <c r="D533" s="47">
        <v>0</v>
      </c>
      <c r="E533" s="47">
        <v>3000</v>
      </c>
      <c r="F533" s="47">
        <v>5000</v>
      </c>
      <c r="G533" s="47">
        <v>600</v>
      </c>
      <c r="H533" s="47">
        <v>250</v>
      </c>
      <c r="I533" s="47">
        <f t="shared" si="63"/>
        <v>300</v>
      </c>
      <c r="J533" s="105" t="s">
        <v>863</v>
      </c>
    </row>
    <row r="534" spans="2:10" ht="103.95" customHeight="1">
      <c r="B534" s="46" t="s">
        <v>46</v>
      </c>
      <c r="C534" s="41" t="s">
        <v>356</v>
      </c>
      <c r="D534" s="47">
        <v>0</v>
      </c>
      <c r="E534" s="47">
        <v>3000</v>
      </c>
      <c r="F534" s="47">
        <v>5000</v>
      </c>
      <c r="G534" s="47">
        <v>640</v>
      </c>
      <c r="H534" s="47">
        <v>250</v>
      </c>
      <c r="I534" s="47">
        <f t="shared" si="63"/>
        <v>300</v>
      </c>
      <c r="J534" s="105" t="s">
        <v>864</v>
      </c>
    </row>
    <row r="535" spans="2:10" ht="103.95" customHeight="1">
      <c r="B535" s="46" t="s">
        <v>1705</v>
      </c>
      <c r="C535" s="41" t="s">
        <v>1896</v>
      </c>
      <c r="D535" s="47">
        <v>0</v>
      </c>
      <c r="E535" s="47">
        <v>3000</v>
      </c>
      <c r="F535" s="47">
        <v>5000</v>
      </c>
      <c r="G535" s="47">
        <v>600</v>
      </c>
      <c r="H535" s="47">
        <v>610</v>
      </c>
      <c r="I535" s="47">
        <f t="shared" si="63"/>
        <v>732</v>
      </c>
      <c r="J535" s="105" t="s">
        <v>1912</v>
      </c>
    </row>
    <row r="536" spans="2:10" ht="103.95" customHeight="1">
      <c r="B536" s="46" t="s">
        <v>1708</v>
      </c>
      <c r="C536" s="41" t="s">
        <v>1897</v>
      </c>
      <c r="D536" s="47">
        <v>0</v>
      </c>
      <c r="E536" s="47">
        <v>3000</v>
      </c>
      <c r="F536" s="47">
        <v>5000</v>
      </c>
      <c r="G536" s="47">
        <v>600</v>
      </c>
      <c r="H536" s="47">
        <v>860</v>
      </c>
      <c r="I536" s="47">
        <f t="shared" si="63"/>
        <v>1032</v>
      </c>
      <c r="J536" s="105" t="s">
        <v>1913</v>
      </c>
    </row>
    <row r="537" spans="2:10" ht="103.95" customHeight="1">
      <c r="B537" s="46" t="s">
        <v>1711</v>
      </c>
      <c r="C537" s="41" t="s">
        <v>1900</v>
      </c>
      <c r="D537" s="47">
        <v>0</v>
      </c>
      <c r="E537" s="47">
        <v>3000</v>
      </c>
      <c r="F537" s="47">
        <v>5000</v>
      </c>
      <c r="G537" s="47">
        <v>600</v>
      </c>
      <c r="H537" s="47">
        <v>1210</v>
      </c>
      <c r="I537" s="47">
        <f t="shared" si="63"/>
        <v>1452</v>
      </c>
      <c r="J537" s="105" t="s">
        <v>1914</v>
      </c>
    </row>
    <row r="538" spans="2:10" ht="103.95" customHeight="1">
      <c r="B538" s="46" t="s">
        <v>1714</v>
      </c>
      <c r="C538" s="41" t="s">
        <v>1902</v>
      </c>
      <c r="D538" s="47">
        <v>0</v>
      </c>
      <c r="E538" s="47">
        <v>3000</v>
      </c>
      <c r="F538" s="47">
        <v>5000</v>
      </c>
      <c r="G538" s="47">
        <v>600</v>
      </c>
      <c r="H538" s="47">
        <v>3760</v>
      </c>
      <c r="I538" s="47">
        <f t="shared" si="63"/>
        <v>4512</v>
      </c>
      <c r="J538" s="105" t="s">
        <v>1915</v>
      </c>
    </row>
    <row r="539" spans="2:10" ht="103.95" customHeight="1">
      <c r="B539" s="46" t="s">
        <v>1717</v>
      </c>
      <c r="C539" s="41" t="s">
        <v>1904</v>
      </c>
      <c r="D539" s="47">
        <v>0</v>
      </c>
      <c r="E539" s="47">
        <v>3000</v>
      </c>
      <c r="F539" s="47">
        <v>5000</v>
      </c>
      <c r="G539" s="47">
        <v>600</v>
      </c>
      <c r="H539" s="47">
        <v>3860</v>
      </c>
      <c r="I539" s="47">
        <f t="shared" si="63"/>
        <v>4632</v>
      </c>
      <c r="J539" s="105" t="s">
        <v>1916</v>
      </c>
    </row>
    <row r="540" spans="2:10" ht="103.95" customHeight="1">
      <c r="B540" s="46" t="s">
        <v>1720</v>
      </c>
      <c r="C540" s="41" t="s">
        <v>1906</v>
      </c>
      <c r="D540" s="47">
        <v>0</v>
      </c>
      <c r="E540" s="47">
        <v>3000</v>
      </c>
      <c r="F540" s="47">
        <v>5000</v>
      </c>
      <c r="G540" s="47">
        <v>600</v>
      </c>
      <c r="H540" s="47">
        <v>4010</v>
      </c>
      <c r="I540" s="47">
        <f t="shared" si="63"/>
        <v>4812</v>
      </c>
      <c r="J540" s="105" t="s">
        <v>1917</v>
      </c>
    </row>
    <row r="541" spans="2:10" ht="103.95" customHeight="1">
      <c r="B541" s="46" t="s">
        <v>1723</v>
      </c>
      <c r="C541" s="41" t="s">
        <v>1908</v>
      </c>
      <c r="D541" s="47">
        <v>0</v>
      </c>
      <c r="E541" s="47">
        <v>3000</v>
      </c>
      <c r="F541" s="47">
        <v>5000</v>
      </c>
      <c r="G541" s="47">
        <v>600</v>
      </c>
      <c r="H541" s="47">
        <v>4260</v>
      </c>
      <c r="I541" s="47">
        <f t="shared" si="63"/>
        <v>5112</v>
      </c>
      <c r="J541" s="105" t="s">
        <v>1918</v>
      </c>
    </row>
    <row r="542" spans="2:10" ht="103.95" customHeight="1">
      <c r="B542" s="46" t="s">
        <v>1726</v>
      </c>
      <c r="C542" s="41" t="s">
        <v>1910</v>
      </c>
      <c r="D542" s="47">
        <v>0</v>
      </c>
      <c r="E542" s="47">
        <v>3000</v>
      </c>
      <c r="F542" s="47">
        <v>5000</v>
      </c>
      <c r="G542" s="47">
        <v>600</v>
      </c>
      <c r="H542" s="47">
        <v>4510</v>
      </c>
      <c r="I542" s="47">
        <f t="shared" si="63"/>
        <v>5412</v>
      </c>
      <c r="J542" s="105" t="s">
        <v>1919</v>
      </c>
    </row>
    <row r="543" spans="2:10" ht="18.45" customHeight="1">
      <c r="B543" s="57" t="s">
        <v>60</v>
      </c>
      <c r="C543" s="40"/>
      <c r="D543" s="58"/>
      <c r="E543" s="58"/>
      <c r="F543" s="58"/>
      <c r="G543" s="58"/>
      <c r="H543" s="58"/>
      <c r="I543" s="58"/>
      <c r="J543" s="200"/>
    </row>
    <row r="544" spans="2:10" ht="114.45" customHeight="1">
      <c r="B544" s="46" t="s">
        <v>18</v>
      </c>
      <c r="C544" s="41" t="s">
        <v>347</v>
      </c>
      <c r="D544" s="47">
        <v>0</v>
      </c>
      <c r="E544" s="47">
        <v>3000</v>
      </c>
      <c r="F544" s="47">
        <v>5000</v>
      </c>
      <c r="G544" s="47">
        <v>500</v>
      </c>
      <c r="H544" s="47">
        <v>200</v>
      </c>
      <c r="I544" s="47">
        <f t="shared" si="63"/>
        <v>240</v>
      </c>
      <c r="J544" s="105" t="s">
        <v>865</v>
      </c>
    </row>
    <row r="545" spans="2:10" ht="103.95" customHeight="1">
      <c r="B545" s="46" t="s">
        <v>21</v>
      </c>
      <c r="C545" s="41" t="s">
        <v>348</v>
      </c>
      <c r="D545" s="47">
        <v>0</v>
      </c>
      <c r="E545" s="47">
        <v>3000</v>
      </c>
      <c r="F545" s="47">
        <v>5000</v>
      </c>
      <c r="G545" s="47">
        <v>615</v>
      </c>
      <c r="H545" s="47">
        <v>230</v>
      </c>
      <c r="I545" s="47">
        <f t="shared" si="63"/>
        <v>276</v>
      </c>
      <c r="J545" s="105" t="s">
        <v>882</v>
      </c>
    </row>
    <row r="546" spans="2:10" ht="103.95" customHeight="1">
      <c r="B546" s="46" t="s">
        <v>24</v>
      </c>
      <c r="C546" s="41" t="s">
        <v>349</v>
      </c>
      <c r="D546" s="47">
        <v>0</v>
      </c>
      <c r="E546" s="47">
        <v>3000</v>
      </c>
      <c r="F546" s="47">
        <v>5000</v>
      </c>
      <c r="G546" s="47">
        <v>695</v>
      </c>
      <c r="H546" s="47">
        <v>280</v>
      </c>
      <c r="I546" s="47">
        <f t="shared" si="63"/>
        <v>336</v>
      </c>
      <c r="J546" s="105" t="s">
        <v>883</v>
      </c>
    </row>
    <row r="547" spans="2:10" ht="103.95" customHeight="1">
      <c r="B547" s="46" t="s">
        <v>27</v>
      </c>
      <c r="C547" s="41" t="s">
        <v>350</v>
      </c>
      <c r="D547" s="47">
        <v>0</v>
      </c>
      <c r="E547" s="47">
        <v>3000</v>
      </c>
      <c r="F547" s="47">
        <v>5000</v>
      </c>
      <c r="G547" s="47">
        <v>800</v>
      </c>
      <c r="H547" s="47">
        <v>330</v>
      </c>
      <c r="I547" s="47">
        <f t="shared" si="63"/>
        <v>396</v>
      </c>
      <c r="J547" s="105" t="s">
        <v>884</v>
      </c>
    </row>
    <row r="548" spans="2:10" ht="103.95" customHeight="1">
      <c r="B548" s="46" t="s">
        <v>30</v>
      </c>
      <c r="C548" s="41" t="s">
        <v>351</v>
      </c>
      <c r="D548" s="47">
        <v>0</v>
      </c>
      <c r="E548" s="47">
        <v>3000</v>
      </c>
      <c r="F548" s="47">
        <v>5000</v>
      </c>
      <c r="G548" s="47">
        <v>800</v>
      </c>
      <c r="H548" s="47">
        <v>330</v>
      </c>
      <c r="I548" s="47">
        <f t="shared" si="63"/>
        <v>396</v>
      </c>
      <c r="J548" s="105" t="s">
        <v>885</v>
      </c>
    </row>
    <row r="549" spans="2:10" ht="103.95" customHeight="1">
      <c r="B549" s="46" t="s">
        <v>33</v>
      </c>
      <c r="C549" s="41" t="s">
        <v>352</v>
      </c>
      <c r="D549" s="47">
        <v>0</v>
      </c>
      <c r="E549" s="47">
        <v>3000</v>
      </c>
      <c r="F549" s="47">
        <v>5000</v>
      </c>
      <c r="G549" s="47">
        <v>800</v>
      </c>
      <c r="H549" s="47">
        <v>330</v>
      </c>
      <c r="I549" s="47">
        <f t="shared" si="63"/>
        <v>396</v>
      </c>
      <c r="J549" s="105" t="s">
        <v>886</v>
      </c>
    </row>
    <row r="550" spans="2:10" ht="103.95" customHeight="1">
      <c r="B550" s="46" t="s">
        <v>36</v>
      </c>
      <c r="C550" s="41" t="s">
        <v>353</v>
      </c>
      <c r="D550" s="47">
        <v>0</v>
      </c>
      <c r="E550" s="47">
        <v>3000</v>
      </c>
      <c r="F550" s="47">
        <v>5000</v>
      </c>
      <c r="G550" s="47">
        <v>1075</v>
      </c>
      <c r="H550" s="47">
        <v>430</v>
      </c>
      <c r="I550" s="47">
        <f t="shared" si="63"/>
        <v>516</v>
      </c>
      <c r="J550" s="105" t="s">
        <v>887</v>
      </c>
    </row>
    <row r="551" spans="2:10" ht="103.95" customHeight="1">
      <c r="B551" s="46" t="s">
        <v>39</v>
      </c>
      <c r="C551" s="41" t="s">
        <v>354</v>
      </c>
      <c r="D551" s="47">
        <v>0</v>
      </c>
      <c r="E551" s="47">
        <v>3000</v>
      </c>
      <c r="F551" s="47">
        <v>5000</v>
      </c>
      <c r="G551" s="47">
        <v>1320</v>
      </c>
      <c r="H551" s="47">
        <v>650</v>
      </c>
      <c r="I551" s="47">
        <f t="shared" si="63"/>
        <v>780</v>
      </c>
      <c r="J551" s="105" t="s">
        <v>888</v>
      </c>
    </row>
    <row r="552" spans="2:10" ht="103.95" customHeight="1">
      <c r="B552" s="46" t="s">
        <v>42</v>
      </c>
      <c r="C552" s="41" t="s">
        <v>355</v>
      </c>
      <c r="D552" s="47">
        <v>0</v>
      </c>
      <c r="E552" s="47">
        <v>3000</v>
      </c>
      <c r="F552" s="47">
        <v>5000</v>
      </c>
      <c r="G552" s="47">
        <v>1675</v>
      </c>
      <c r="H552" s="47">
        <v>850</v>
      </c>
      <c r="I552" s="47">
        <f t="shared" si="63"/>
        <v>1020</v>
      </c>
      <c r="J552" s="105" t="s">
        <v>881</v>
      </c>
    </row>
    <row r="553" spans="2:10" ht="103.95" customHeight="1">
      <c r="B553" s="46" t="s">
        <v>45</v>
      </c>
      <c r="C553" s="41" t="s">
        <v>355</v>
      </c>
      <c r="D553" s="47">
        <v>0</v>
      </c>
      <c r="E553" s="47">
        <v>3000</v>
      </c>
      <c r="F553" s="47">
        <v>5000</v>
      </c>
      <c r="G553" s="47">
        <v>1675</v>
      </c>
      <c r="H553" s="47">
        <v>850</v>
      </c>
      <c r="I553" s="47">
        <f t="shared" si="63"/>
        <v>1020</v>
      </c>
      <c r="J553" s="105" t="s">
        <v>881</v>
      </c>
    </row>
    <row r="554" spans="2:10" ht="103.95" customHeight="1">
      <c r="B554" s="46" t="s">
        <v>46</v>
      </c>
      <c r="C554" s="41" t="s">
        <v>356</v>
      </c>
      <c r="D554" s="47">
        <v>0</v>
      </c>
      <c r="E554" s="47">
        <v>3000</v>
      </c>
      <c r="F554" s="47">
        <v>5000</v>
      </c>
      <c r="G554" s="47">
        <v>1675</v>
      </c>
      <c r="H554" s="47">
        <v>850</v>
      </c>
      <c r="I554" s="47">
        <f t="shared" si="63"/>
        <v>1020</v>
      </c>
      <c r="J554" s="105" t="s">
        <v>889</v>
      </c>
    </row>
    <row r="555" spans="2:10" ht="18.45" customHeight="1">
      <c r="B555" s="57" t="s">
        <v>61</v>
      </c>
      <c r="C555" s="40"/>
      <c r="D555" s="58"/>
      <c r="E555" s="58"/>
      <c r="F555" s="58"/>
      <c r="G555" s="58"/>
      <c r="H555" s="58"/>
      <c r="I555" s="58"/>
      <c r="J555" s="200"/>
    </row>
    <row r="556" spans="2:10" ht="114.45" customHeight="1">
      <c r="B556" s="46" t="s">
        <v>18</v>
      </c>
      <c r="C556" s="41" t="s">
        <v>347</v>
      </c>
      <c r="D556" s="47">
        <v>0</v>
      </c>
      <c r="E556" s="47">
        <v>3000</v>
      </c>
      <c r="F556" s="47">
        <v>5000</v>
      </c>
      <c r="G556" s="47">
        <v>500</v>
      </c>
      <c r="H556" s="47">
        <v>270</v>
      </c>
      <c r="I556" s="47">
        <f t="shared" si="63"/>
        <v>324</v>
      </c>
      <c r="J556" s="105" t="s">
        <v>890</v>
      </c>
    </row>
    <row r="557" spans="2:10" ht="103.95" customHeight="1">
      <c r="B557" s="46" t="s">
        <v>21</v>
      </c>
      <c r="C557" s="41" t="s">
        <v>348</v>
      </c>
      <c r="D557" s="47">
        <v>0</v>
      </c>
      <c r="E557" s="47">
        <v>3000</v>
      </c>
      <c r="F557" s="47">
        <v>5000</v>
      </c>
      <c r="G557" s="47">
        <v>615</v>
      </c>
      <c r="H557" s="47">
        <v>340</v>
      </c>
      <c r="I557" s="47">
        <f t="shared" si="63"/>
        <v>408</v>
      </c>
      <c r="J557" s="105" t="s">
        <v>891</v>
      </c>
    </row>
    <row r="558" spans="2:10" ht="103.95" customHeight="1">
      <c r="B558" s="46" t="s">
        <v>24</v>
      </c>
      <c r="C558" s="41" t="s">
        <v>349</v>
      </c>
      <c r="D558" s="47">
        <v>0</v>
      </c>
      <c r="E558" s="47">
        <v>3000</v>
      </c>
      <c r="F558" s="47">
        <v>5000</v>
      </c>
      <c r="G558" s="47">
        <v>695</v>
      </c>
      <c r="H558" s="47">
        <v>360</v>
      </c>
      <c r="I558" s="47">
        <f t="shared" si="63"/>
        <v>432</v>
      </c>
      <c r="J558" s="105" t="s">
        <v>892</v>
      </c>
    </row>
    <row r="559" spans="2:10" ht="103.95" customHeight="1">
      <c r="B559" s="46" t="s">
        <v>27</v>
      </c>
      <c r="C559" s="41" t="s">
        <v>350</v>
      </c>
      <c r="D559" s="47">
        <v>0</v>
      </c>
      <c r="E559" s="47">
        <v>3000</v>
      </c>
      <c r="F559" s="47">
        <v>5000</v>
      </c>
      <c r="G559" s="47">
        <v>800</v>
      </c>
      <c r="H559" s="47">
        <v>380</v>
      </c>
      <c r="I559" s="47">
        <f t="shared" si="63"/>
        <v>456</v>
      </c>
      <c r="J559" s="105" t="s">
        <v>893</v>
      </c>
    </row>
    <row r="560" spans="2:10" ht="103.95" customHeight="1">
      <c r="B560" s="46" t="s">
        <v>30</v>
      </c>
      <c r="C560" s="41" t="s">
        <v>351</v>
      </c>
      <c r="D560" s="47">
        <v>0</v>
      </c>
      <c r="E560" s="47">
        <v>3000</v>
      </c>
      <c r="F560" s="47">
        <v>5000</v>
      </c>
      <c r="G560" s="47">
        <v>800</v>
      </c>
      <c r="H560" s="47">
        <v>380</v>
      </c>
      <c r="I560" s="47">
        <f t="shared" si="63"/>
        <v>456</v>
      </c>
      <c r="J560" s="105" t="s">
        <v>894</v>
      </c>
    </row>
    <row r="561" spans="2:10" ht="103.95" customHeight="1">
      <c r="B561" s="46" t="s">
        <v>33</v>
      </c>
      <c r="C561" s="41" t="s">
        <v>352</v>
      </c>
      <c r="D561" s="47">
        <v>0</v>
      </c>
      <c r="E561" s="47">
        <v>3000</v>
      </c>
      <c r="F561" s="47">
        <v>5000</v>
      </c>
      <c r="G561" s="47">
        <v>800</v>
      </c>
      <c r="H561" s="47">
        <v>410</v>
      </c>
      <c r="I561" s="47">
        <f t="shared" si="63"/>
        <v>492</v>
      </c>
      <c r="J561" s="105" t="s">
        <v>895</v>
      </c>
    </row>
    <row r="562" spans="2:10" ht="103.95" customHeight="1">
      <c r="B562" s="46" t="s">
        <v>36</v>
      </c>
      <c r="C562" s="41" t="s">
        <v>353</v>
      </c>
      <c r="D562" s="47">
        <v>0</v>
      </c>
      <c r="E562" s="47">
        <v>3000</v>
      </c>
      <c r="F562" s="47">
        <v>5000</v>
      </c>
      <c r="G562" s="47">
        <v>1075</v>
      </c>
      <c r="H562" s="47">
        <v>430</v>
      </c>
      <c r="I562" s="47">
        <f t="shared" si="63"/>
        <v>516</v>
      </c>
      <c r="J562" s="105" t="s">
        <v>896</v>
      </c>
    </row>
    <row r="563" spans="2:10" ht="103.95" customHeight="1">
      <c r="B563" s="46" t="s">
        <v>39</v>
      </c>
      <c r="C563" s="41" t="s">
        <v>354</v>
      </c>
      <c r="D563" s="47">
        <v>0</v>
      </c>
      <c r="E563" s="47">
        <v>3000</v>
      </c>
      <c r="F563" s="47">
        <v>5000</v>
      </c>
      <c r="G563" s="47">
        <v>1320</v>
      </c>
      <c r="H563" s="47">
        <v>650</v>
      </c>
      <c r="I563" s="47">
        <f t="shared" si="63"/>
        <v>780</v>
      </c>
      <c r="J563" s="105" t="s">
        <v>897</v>
      </c>
    </row>
    <row r="564" spans="2:10" ht="103.95" customHeight="1">
      <c r="B564" s="46" t="s">
        <v>42</v>
      </c>
      <c r="C564" s="41" t="s">
        <v>355</v>
      </c>
      <c r="D564" s="47">
        <v>0</v>
      </c>
      <c r="E564" s="47">
        <v>3000</v>
      </c>
      <c r="F564" s="47">
        <v>5000</v>
      </c>
      <c r="G564" s="47">
        <v>1675</v>
      </c>
      <c r="H564" s="47">
        <v>750</v>
      </c>
      <c r="I564" s="47">
        <f t="shared" si="63"/>
        <v>900</v>
      </c>
      <c r="J564" s="105" t="s">
        <v>898</v>
      </c>
    </row>
    <row r="565" spans="2:10" ht="103.95" customHeight="1">
      <c r="B565" s="46" t="s">
        <v>45</v>
      </c>
      <c r="C565" s="41" t="s">
        <v>355</v>
      </c>
      <c r="D565" s="47">
        <v>0</v>
      </c>
      <c r="E565" s="47">
        <v>3000</v>
      </c>
      <c r="F565" s="47">
        <v>5000</v>
      </c>
      <c r="G565" s="47">
        <v>1675</v>
      </c>
      <c r="H565" s="47">
        <v>750</v>
      </c>
      <c r="I565" s="47">
        <f t="shared" si="63"/>
        <v>900</v>
      </c>
      <c r="J565" s="105" t="s">
        <v>898</v>
      </c>
    </row>
    <row r="566" spans="2:10" ht="103.95" customHeight="1">
      <c r="B566" s="46" t="s">
        <v>46</v>
      </c>
      <c r="C566" s="41" t="s">
        <v>356</v>
      </c>
      <c r="D566" s="47">
        <v>0</v>
      </c>
      <c r="E566" s="47">
        <v>3000</v>
      </c>
      <c r="F566" s="47">
        <v>5000</v>
      </c>
      <c r="G566" s="47">
        <v>1675</v>
      </c>
      <c r="H566" s="47">
        <v>750</v>
      </c>
      <c r="I566" s="47">
        <f t="shared" si="63"/>
        <v>900</v>
      </c>
      <c r="J566" s="105" t="s">
        <v>899</v>
      </c>
    </row>
    <row r="567" spans="2:10" ht="18.45" customHeight="1">
      <c r="B567" s="57" t="s">
        <v>62</v>
      </c>
      <c r="C567" s="40"/>
      <c r="D567" s="58"/>
      <c r="E567" s="58"/>
      <c r="F567" s="58"/>
      <c r="G567" s="58"/>
      <c r="H567" s="58"/>
      <c r="I567" s="58"/>
      <c r="J567" s="200"/>
    </row>
    <row r="568" spans="2:10" ht="94.95" customHeight="1">
      <c r="B568" s="46" t="s">
        <v>18</v>
      </c>
      <c r="C568" s="41" t="s">
        <v>347</v>
      </c>
      <c r="D568" s="47">
        <v>0</v>
      </c>
      <c r="E568" s="47">
        <v>3000</v>
      </c>
      <c r="F568" s="47">
        <v>5000</v>
      </c>
      <c r="G568" s="47">
        <v>500</v>
      </c>
      <c r="H568" s="47">
        <v>270</v>
      </c>
      <c r="I568" s="47">
        <f t="shared" si="63"/>
        <v>324</v>
      </c>
      <c r="J568" s="105" t="s">
        <v>900</v>
      </c>
    </row>
    <row r="569" spans="2:10" ht="94.95" customHeight="1">
      <c r="B569" s="46" t="s">
        <v>21</v>
      </c>
      <c r="C569" s="41" t="s">
        <v>348</v>
      </c>
      <c r="D569" s="47">
        <v>0</v>
      </c>
      <c r="E569" s="47">
        <v>3000</v>
      </c>
      <c r="F569" s="47">
        <v>5000</v>
      </c>
      <c r="G569" s="47">
        <v>615</v>
      </c>
      <c r="H569" s="47">
        <v>340</v>
      </c>
      <c r="I569" s="47">
        <f t="shared" si="63"/>
        <v>408</v>
      </c>
      <c r="J569" s="105" t="s">
        <v>901</v>
      </c>
    </row>
    <row r="570" spans="2:10" ht="94.95" customHeight="1">
      <c r="B570" s="46" t="s">
        <v>24</v>
      </c>
      <c r="C570" s="41" t="s">
        <v>349</v>
      </c>
      <c r="D570" s="47">
        <v>0</v>
      </c>
      <c r="E570" s="47">
        <v>3000</v>
      </c>
      <c r="F570" s="47">
        <v>5000</v>
      </c>
      <c r="G570" s="47">
        <v>695</v>
      </c>
      <c r="H570" s="47">
        <v>360</v>
      </c>
      <c r="I570" s="47">
        <f t="shared" si="63"/>
        <v>432</v>
      </c>
      <c r="J570" s="105" t="s">
        <v>902</v>
      </c>
    </row>
    <row r="571" spans="2:10" ht="94.95" customHeight="1">
      <c r="B571" s="46" t="s">
        <v>27</v>
      </c>
      <c r="C571" s="41" t="s">
        <v>350</v>
      </c>
      <c r="D571" s="47">
        <v>0</v>
      </c>
      <c r="E571" s="47">
        <v>3000</v>
      </c>
      <c r="F571" s="47">
        <v>5000</v>
      </c>
      <c r="G571" s="47">
        <v>800</v>
      </c>
      <c r="H571" s="47">
        <v>380</v>
      </c>
      <c r="I571" s="47">
        <f t="shared" si="63"/>
        <v>456</v>
      </c>
      <c r="J571" s="105" t="s">
        <v>903</v>
      </c>
    </row>
    <row r="572" spans="2:10" ht="94.95" customHeight="1">
      <c r="B572" s="46" t="s">
        <v>30</v>
      </c>
      <c r="C572" s="41" t="s">
        <v>351</v>
      </c>
      <c r="D572" s="47">
        <v>0</v>
      </c>
      <c r="E572" s="47">
        <v>3000</v>
      </c>
      <c r="F572" s="47">
        <v>5000</v>
      </c>
      <c r="G572" s="47">
        <v>800</v>
      </c>
      <c r="H572" s="47">
        <v>380</v>
      </c>
      <c r="I572" s="47">
        <f t="shared" si="63"/>
        <v>456</v>
      </c>
      <c r="J572" s="105" t="s">
        <v>904</v>
      </c>
    </row>
    <row r="573" spans="2:10" ht="94.95" customHeight="1">
      <c r="B573" s="46" t="s">
        <v>33</v>
      </c>
      <c r="C573" s="41" t="s">
        <v>352</v>
      </c>
      <c r="D573" s="47">
        <v>0</v>
      </c>
      <c r="E573" s="47">
        <v>3000</v>
      </c>
      <c r="F573" s="47">
        <v>5000</v>
      </c>
      <c r="G573" s="47">
        <v>800</v>
      </c>
      <c r="H573" s="47">
        <v>410</v>
      </c>
      <c r="I573" s="47">
        <f t="shared" si="63"/>
        <v>492</v>
      </c>
      <c r="J573" s="105" t="s">
        <v>905</v>
      </c>
    </row>
    <row r="574" spans="2:10" ht="94.95" customHeight="1">
      <c r="B574" s="46" t="s">
        <v>36</v>
      </c>
      <c r="C574" s="41" t="s">
        <v>353</v>
      </c>
      <c r="D574" s="47">
        <v>0</v>
      </c>
      <c r="E574" s="47">
        <v>3000</v>
      </c>
      <c r="F574" s="47">
        <v>5000</v>
      </c>
      <c r="G574" s="47">
        <v>1075</v>
      </c>
      <c r="H574" s="47">
        <v>430</v>
      </c>
      <c r="I574" s="47">
        <f t="shared" si="63"/>
        <v>516</v>
      </c>
      <c r="J574" s="105" t="s">
        <v>906</v>
      </c>
    </row>
    <row r="575" spans="2:10" ht="94.95" customHeight="1">
      <c r="B575" s="46" t="s">
        <v>39</v>
      </c>
      <c r="C575" s="41" t="s">
        <v>354</v>
      </c>
      <c r="D575" s="47">
        <v>0</v>
      </c>
      <c r="E575" s="47">
        <v>3000</v>
      </c>
      <c r="F575" s="47">
        <v>5000</v>
      </c>
      <c r="G575" s="47">
        <v>1320</v>
      </c>
      <c r="H575" s="47">
        <v>730</v>
      </c>
      <c r="I575" s="47">
        <f t="shared" si="63"/>
        <v>876</v>
      </c>
      <c r="J575" s="105" t="s">
        <v>907</v>
      </c>
    </row>
    <row r="576" spans="2:10" ht="94.95" customHeight="1">
      <c r="B576" s="46" t="s">
        <v>42</v>
      </c>
      <c r="C576" s="41" t="s">
        <v>355</v>
      </c>
      <c r="D576" s="47">
        <v>0</v>
      </c>
      <c r="E576" s="47">
        <v>3000</v>
      </c>
      <c r="F576" s="47">
        <v>5000</v>
      </c>
      <c r="G576" s="47">
        <v>1675</v>
      </c>
      <c r="H576" s="47">
        <v>750</v>
      </c>
      <c r="I576" s="47">
        <f t="shared" si="63"/>
        <v>900</v>
      </c>
      <c r="J576" s="105" t="s">
        <v>908</v>
      </c>
    </row>
    <row r="577" spans="2:10" ht="94.95" customHeight="1">
      <c r="B577" s="46" t="s">
        <v>45</v>
      </c>
      <c r="C577" s="41" t="s">
        <v>355</v>
      </c>
      <c r="D577" s="47">
        <v>0</v>
      </c>
      <c r="E577" s="47">
        <v>3000</v>
      </c>
      <c r="F577" s="47">
        <v>5000</v>
      </c>
      <c r="G577" s="47">
        <v>1675</v>
      </c>
      <c r="H577" s="47">
        <v>750</v>
      </c>
      <c r="I577" s="47">
        <f t="shared" si="63"/>
        <v>900</v>
      </c>
      <c r="J577" s="105" t="s">
        <v>908</v>
      </c>
    </row>
    <row r="578" spans="2:10" ht="94.95" customHeight="1">
      <c r="B578" s="46" t="s">
        <v>46</v>
      </c>
      <c r="C578" s="41" t="s">
        <v>356</v>
      </c>
      <c r="D578" s="47">
        <v>0</v>
      </c>
      <c r="E578" s="47">
        <v>3000</v>
      </c>
      <c r="F578" s="47">
        <v>5000</v>
      </c>
      <c r="G578" s="47">
        <v>1675</v>
      </c>
      <c r="H578" s="47">
        <v>750</v>
      </c>
      <c r="I578" s="47">
        <f t="shared" si="63"/>
        <v>900</v>
      </c>
      <c r="J578" s="105" t="s">
        <v>909</v>
      </c>
    </row>
    <row r="579" spans="2:10" ht="18.45" customHeight="1">
      <c r="B579" s="57" t="s">
        <v>63</v>
      </c>
      <c r="C579" s="40"/>
      <c r="D579" s="58"/>
      <c r="E579" s="58"/>
      <c r="F579" s="58"/>
      <c r="G579" s="58"/>
      <c r="H579" s="58"/>
      <c r="I579" s="58"/>
      <c r="J579" s="200"/>
    </row>
    <row r="580" spans="2:10" ht="114.45" customHeight="1">
      <c r="B580" s="46" t="s">
        <v>18</v>
      </c>
      <c r="C580" s="41" t="s">
        <v>347</v>
      </c>
      <c r="D580" s="47">
        <v>0</v>
      </c>
      <c r="E580" s="47">
        <v>3000</v>
      </c>
      <c r="F580" s="47">
        <v>5000</v>
      </c>
      <c r="G580" s="47">
        <v>500</v>
      </c>
      <c r="H580" s="47">
        <v>350</v>
      </c>
      <c r="I580" s="47">
        <f t="shared" ref="I580:I664" si="72">H580*1.2</f>
        <v>420</v>
      </c>
      <c r="J580" s="105" t="s">
        <v>910</v>
      </c>
    </row>
    <row r="581" spans="2:10" ht="110.1" customHeight="1">
      <c r="B581" s="46" t="s">
        <v>21</v>
      </c>
      <c r="C581" s="41" t="s">
        <v>348</v>
      </c>
      <c r="D581" s="47">
        <v>0</v>
      </c>
      <c r="E581" s="47">
        <v>3000</v>
      </c>
      <c r="F581" s="47">
        <v>5000</v>
      </c>
      <c r="G581" s="47">
        <v>615</v>
      </c>
      <c r="H581" s="47">
        <v>400</v>
      </c>
      <c r="I581" s="47">
        <f t="shared" si="72"/>
        <v>480</v>
      </c>
      <c r="J581" s="105" t="s">
        <v>911</v>
      </c>
    </row>
    <row r="582" spans="2:10" ht="102.6" customHeight="1">
      <c r="B582" s="46" t="s">
        <v>24</v>
      </c>
      <c r="C582" s="41" t="s">
        <v>349</v>
      </c>
      <c r="D582" s="47">
        <v>0</v>
      </c>
      <c r="E582" s="47">
        <v>3000</v>
      </c>
      <c r="F582" s="47">
        <v>5000</v>
      </c>
      <c r="G582" s="47">
        <v>695</v>
      </c>
      <c r="H582" s="47">
        <v>475</v>
      </c>
      <c r="I582" s="47">
        <f t="shared" si="72"/>
        <v>570</v>
      </c>
      <c r="J582" s="105" t="s">
        <v>912</v>
      </c>
    </row>
    <row r="583" spans="2:10" ht="101.85" customHeight="1">
      <c r="B583" s="46" t="s">
        <v>27</v>
      </c>
      <c r="C583" s="41" t="s">
        <v>350</v>
      </c>
      <c r="D583" s="47">
        <v>0</v>
      </c>
      <c r="E583" s="47">
        <v>3000</v>
      </c>
      <c r="F583" s="47">
        <v>5000</v>
      </c>
      <c r="G583" s="47">
        <v>800</v>
      </c>
      <c r="H583" s="47">
        <v>520</v>
      </c>
      <c r="I583" s="47">
        <f t="shared" si="72"/>
        <v>624</v>
      </c>
      <c r="J583" s="105" t="s">
        <v>913</v>
      </c>
    </row>
    <row r="584" spans="2:10" ht="111.45" customHeight="1">
      <c r="B584" s="46" t="s">
        <v>30</v>
      </c>
      <c r="C584" s="41" t="s">
        <v>351</v>
      </c>
      <c r="D584" s="47">
        <v>0</v>
      </c>
      <c r="E584" s="47">
        <v>3000</v>
      </c>
      <c r="F584" s="47">
        <v>5000</v>
      </c>
      <c r="G584" s="47">
        <v>800</v>
      </c>
      <c r="H584" s="47">
        <v>520</v>
      </c>
      <c r="I584" s="47">
        <f t="shared" si="72"/>
        <v>624</v>
      </c>
      <c r="J584" s="105" t="s">
        <v>914</v>
      </c>
    </row>
    <row r="585" spans="2:10" ht="98.1" customHeight="1">
      <c r="B585" s="46" t="s">
        <v>33</v>
      </c>
      <c r="C585" s="41" t="s">
        <v>352</v>
      </c>
      <c r="D585" s="47">
        <v>0</v>
      </c>
      <c r="E585" s="47">
        <v>3000</v>
      </c>
      <c r="F585" s="47">
        <v>5000</v>
      </c>
      <c r="G585" s="47">
        <v>800</v>
      </c>
      <c r="H585" s="47">
        <v>530</v>
      </c>
      <c r="I585" s="47">
        <f t="shared" si="72"/>
        <v>636</v>
      </c>
      <c r="J585" s="105" t="s">
        <v>915</v>
      </c>
    </row>
    <row r="586" spans="2:10" ht="100.5" customHeight="1">
      <c r="B586" s="46" t="s">
        <v>36</v>
      </c>
      <c r="C586" s="41" t="s">
        <v>353</v>
      </c>
      <c r="D586" s="47">
        <v>0</v>
      </c>
      <c r="E586" s="47">
        <v>3000</v>
      </c>
      <c r="F586" s="47">
        <v>5000</v>
      </c>
      <c r="G586" s="47">
        <v>1075</v>
      </c>
      <c r="H586" s="47">
        <v>800</v>
      </c>
      <c r="I586" s="47">
        <f t="shared" si="72"/>
        <v>960</v>
      </c>
      <c r="J586" s="105" t="s">
        <v>916</v>
      </c>
    </row>
    <row r="587" spans="2:10" ht="100.5" customHeight="1">
      <c r="B587" s="46" t="s">
        <v>1221</v>
      </c>
      <c r="C587" s="41" t="s">
        <v>354</v>
      </c>
      <c r="D587" s="47">
        <v>0</v>
      </c>
      <c r="E587" s="47">
        <v>3000</v>
      </c>
      <c r="F587" s="47">
        <v>5000</v>
      </c>
      <c r="G587" s="47">
        <v>1075</v>
      </c>
      <c r="H587" s="47">
        <v>825</v>
      </c>
      <c r="I587" s="47">
        <f t="shared" ref="I587" si="73">H587*1.2</f>
        <v>990</v>
      </c>
      <c r="J587" s="105" t="s">
        <v>1920</v>
      </c>
    </row>
    <row r="588" spans="2:10" ht="100.5" customHeight="1">
      <c r="B588" s="46" t="s">
        <v>46</v>
      </c>
      <c r="C588" s="41" t="s">
        <v>356</v>
      </c>
      <c r="D588" s="47">
        <v>0</v>
      </c>
      <c r="E588" s="47">
        <v>3000</v>
      </c>
      <c r="F588" s="47">
        <v>5000</v>
      </c>
      <c r="G588" s="47">
        <v>1075</v>
      </c>
      <c r="H588" s="47">
        <v>890</v>
      </c>
      <c r="I588" s="47">
        <f t="shared" ref="I588" si="74">H588*1.2</f>
        <v>1068</v>
      </c>
      <c r="J588" s="105" t="s">
        <v>1921</v>
      </c>
    </row>
    <row r="589" spans="2:10" ht="21.75" customHeight="1">
      <c r="B589" s="57" t="s">
        <v>64</v>
      </c>
      <c r="C589" s="40"/>
      <c r="D589" s="58"/>
      <c r="E589" s="58"/>
      <c r="F589" s="58"/>
      <c r="G589" s="58"/>
      <c r="H589" s="58"/>
      <c r="I589" s="58"/>
      <c r="J589" s="200"/>
    </row>
    <row r="590" spans="2:10" ht="98.1" customHeight="1">
      <c r="B590" s="46" t="s">
        <v>18</v>
      </c>
      <c r="C590" s="41" t="s">
        <v>347</v>
      </c>
      <c r="D590" s="47">
        <v>0</v>
      </c>
      <c r="E590" s="47">
        <v>3000</v>
      </c>
      <c r="F590" s="47">
        <v>5000</v>
      </c>
      <c r="G590" s="47">
        <v>550</v>
      </c>
      <c r="H590" s="47">
        <v>200</v>
      </c>
      <c r="I590" s="47">
        <f t="shared" si="72"/>
        <v>240</v>
      </c>
      <c r="J590" s="105" t="s">
        <v>917</v>
      </c>
    </row>
    <row r="591" spans="2:10" ht="98.1" customHeight="1">
      <c r="B591" s="46" t="s">
        <v>21</v>
      </c>
      <c r="C591" s="41" t="s">
        <v>348</v>
      </c>
      <c r="D591" s="47">
        <v>0</v>
      </c>
      <c r="E591" s="47">
        <v>3000</v>
      </c>
      <c r="F591" s="47">
        <v>5000</v>
      </c>
      <c r="G591" s="47">
        <v>750</v>
      </c>
      <c r="H591" s="47">
        <v>210</v>
      </c>
      <c r="I591" s="47">
        <f t="shared" si="72"/>
        <v>252</v>
      </c>
      <c r="J591" s="105" t="s">
        <v>918</v>
      </c>
    </row>
    <row r="592" spans="2:10" ht="98.1" customHeight="1">
      <c r="B592" s="46" t="s">
        <v>24</v>
      </c>
      <c r="C592" s="41" t="s">
        <v>349</v>
      </c>
      <c r="D592" s="47">
        <v>0</v>
      </c>
      <c r="E592" s="47">
        <v>3000</v>
      </c>
      <c r="F592" s="47">
        <v>5000</v>
      </c>
      <c r="G592" s="47">
        <v>750</v>
      </c>
      <c r="H592" s="47">
        <v>215</v>
      </c>
      <c r="I592" s="47">
        <f t="shared" si="72"/>
        <v>258</v>
      </c>
      <c r="J592" s="105" t="s">
        <v>919</v>
      </c>
    </row>
    <row r="593" spans="2:10" ht="98.1" customHeight="1">
      <c r="B593" s="46" t="s">
        <v>27</v>
      </c>
      <c r="C593" s="41" t="s">
        <v>350</v>
      </c>
      <c r="D593" s="47">
        <v>0</v>
      </c>
      <c r="E593" s="47">
        <v>3000</v>
      </c>
      <c r="F593" s="47">
        <v>5000</v>
      </c>
      <c r="G593" s="47">
        <v>870</v>
      </c>
      <c r="H593" s="47">
        <v>225</v>
      </c>
      <c r="I593" s="47">
        <f t="shared" si="72"/>
        <v>270</v>
      </c>
      <c r="J593" s="105" t="s">
        <v>920</v>
      </c>
    </row>
    <row r="594" spans="2:10" ht="98.1" customHeight="1">
      <c r="B594" s="46" t="s">
        <v>30</v>
      </c>
      <c r="C594" s="41" t="s">
        <v>351</v>
      </c>
      <c r="D594" s="47">
        <v>0</v>
      </c>
      <c r="E594" s="47">
        <v>3000</v>
      </c>
      <c r="F594" s="47">
        <v>5000</v>
      </c>
      <c r="G594" s="47">
        <v>870</v>
      </c>
      <c r="H594" s="47">
        <v>225</v>
      </c>
      <c r="I594" s="47">
        <f t="shared" si="72"/>
        <v>270</v>
      </c>
      <c r="J594" s="105" t="s">
        <v>921</v>
      </c>
    </row>
    <row r="595" spans="2:10" ht="98.1" customHeight="1">
      <c r="B595" s="46" t="s">
        <v>33</v>
      </c>
      <c r="C595" s="41" t="s">
        <v>352</v>
      </c>
      <c r="D595" s="47">
        <v>0</v>
      </c>
      <c r="E595" s="47">
        <v>3000</v>
      </c>
      <c r="F595" s="47">
        <v>5000</v>
      </c>
      <c r="G595" s="47">
        <v>870</v>
      </c>
      <c r="H595" s="47">
        <v>225</v>
      </c>
      <c r="I595" s="47">
        <f t="shared" si="72"/>
        <v>270</v>
      </c>
      <c r="J595" s="105" t="s">
        <v>922</v>
      </c>
    </row>
    <row r="596" spans="2:10" ht="98.1" customHeight="1">
      <c r="B596" s="46" t="s">
        <v>36</v>
      </c>
      <c r="C596" s="41" t="s">
        <v>353</v>
      </c>
      <c r="D596" s="47">
        <v>0</v>
      </c>
      <c r="E596" s="47">
        <v>3000</v>
      </c>
      <c r="F596" s="47">
        <v>5000</v>
      </c>
      <c r="G596" s="47">
        <v>1000</v>
      </c>
      <c r="H596" s="47">
        <v>240</v>
      </c>
      <c r="I596" s="47">
        <f t="shared" si="72"/>
        <v>288</v>
      </c>
      <c r="J596" s="105" t="s">
        <v>923</v>
      </c>
    </row>
    <row r="597" spans="2:10" ht="98.1" customHeight="1">
      <c r="B597" s="46" t="s">
        <v>39</v>
      </c>
      <c r="C597" s="41" t="s">
        <v>354</v>
      </c>
      <c r="D597" s="47">
        <v>0</v>
      </c>
      <c r="E597" s="47">
        <v>3000</v>
      </c>
      <c r="F597" s="47">
        <v>5000</v>
      </c>
      <c r="G597" s="47">
        <v>1000</v>
      </c>
      <c r="H597" s="47">
        <v>310</v>
      </c>
      <c r="I597" s="47">
        <f t="shared" si="72"/>
        <v>372</v>
      </c>
      <c r="J597" s="105" t="s">
        <v>924</v>
      </c>
    </row>
    <row r="598" spans="2:10" ht="98.1" customHeight="1">
      <c r="B598" s="46" t="s">
        <v>42</v>
      </c>
      <c r="C598" s="41" t="s">
        <v>355</v>
      </c>
      <c r="D598" s="47">
        <v>0</v>
      </c>
      <c r="E598" s="47">
        <v>3000</v>
      </c>
      <c r="F598" s="47">
        <v>5000</v>
      </c>
      <c r="G598" s="47">
        <v>1200</v>
      </c>
      <c r="H598" s="47">
        <v>320</v>
      </c>
      <c r="I598" s="47">
        <f t="shared" si="72"/>
        <v>384</v>
      </c>
      <c r="J598" s="105" t="s">
        <v>925</v>
      </c>
    </row>
    <row r="599" spans="2:10" ht="98.1" customHeight="1">
      <c r="B599" s="46" t="s">
        <v>45</v>
      </c>
      <c r="C599" s="41" t="s">
        <v>355</v>
      </c>
      <c r="D599" s="47">
        <v>0</v>
      </c>
      <c r="E599" s="47">
        <v>3000</v>
      </c>
      <c r="F599" s="47">
        <v>5000</v>
      </c>
      <c r="G599" s="47">
        <v>1200</v>
      </c>
      <c r="H599" s="47">
        <v>320</v>
      </c>
      <c r="I599" s="47">
        <f t="shared" si="72"/>
        <v>384</v>
      </c>
      <c r="J599" s="105" t="s">
        <v>925</v>
      </c>
    </row>
    <row r="600" spans="2:10" ht="98.1" customHeight="1">
      <c r="B600" s="46" t="s">
        <v>46</v>
      </c>
      <c r="C600" s="41" t="s">
        <v>356</v>
      </c>
      <c r="D600" s="47">
        <v>0</v>
      </c>
      <c r="E600" s="47">
        <v>3000</v>
      </c>
      <c r="F600" s="47">
        <v>5000</v>
      </c>
      <c r="G600" s="47">
        <v>1200</v>
      </c>
      <c r="H600" s="47">
        <v>320</v>
      </c>
      <c r="I600" s="47">
        <f t="shared" si="72"/>
        <v>384</v>
      </c>
      <c r="J600" s="105" t="s">
        <v>926</v>
      </c>
    </row>
    <row r="601" spans="2:10" ht="98.1" customHeight="1">
      <c r="B601" s="46" t="s">
        <v>1705</v>
      </c>
      <c r="C601" s="41" t="s">
        <v>1896</v>
      </c>
      <c r="D601" s="47">
        <v>0</v>
      </c>
      <c r="E601" s="47">
        <v>3000</v>
      </c>
      <c r="F601" s="47">
        <v>5000</v>
      </c>
      <c r="G601" s="47">
        <v>1200</v>
      </c>
      <c r="H601" s="47">
        <v>620</v>
      </c>
      <c r="I601" s="47">
        <f t="shared" ref="I601" si="75">H601*1.2</f>
        <v>744</v>
      </c>
      <c r="J601" s="105" t="s">
        <v>1924</v>
      </c>
    </row>
    <row r="602" spans="2:10" ht="98.1" customHeight="1">
      <c r="B602" s="46" t="s">
        <v>1708</v>
      </c>
      <c r="C602" s="41" t="s">
        <v>1897</v>
      </c>
      <c r="D602" s="47">
        <v>0</v>
      </c>
      <c r="E602" s="47">
        <v>3000</v>
      </c>
      <c r="F602" s="47">
        <v>5000</v>
      </c>
      <c r="G602" s="47">
        <v>1200</v>
      </c>
      <c r="H602" s="47">
        <v>870</v>
      </c>
      <c r="I602" s="47">
        <f t="shared" ref="I602" si="76">H602*1.2</f>
        <v>1044</v>
      </c>
      <c r="J602" s="105" t="s">
        <v>1923</v>
      </c>
    </row>
    <row r="603" spans="2:10" ht="98.1" customHeight="1">
      <c r="B603" s="46" t="s">
        <v>1711</v>
      </c>
      <c r="C603" s="41" t="s">
        <v>1900</v>
      </c>
      <c r="D603" s="47">
        <v>0</v>
      </c>
      <c r="E603" s="47">
        <v>3000</v>
      </c>
      <c r="F603" s="47">
        <v>5000</v>
      </c>
      <c r="G603" s="47">
        <v>1200</v>
      </c>
      <c r="H603" s="47">
        <v>1220</v>
      </c>
      <c r="I603" s="47">
        <f t="shared" ref="I603" si="77">H603*1.2</f>
        <v>1464</v>
      </c>
      <c r="J603" s="105" t="s">
        <v>1922</v>
      </c>
    </row>
    <row r="604" spans="2:10" ht="18.45" customHeight="1">
      <c r="B604" s="57" t="s">
        <v>65</v>
      </c>
      <c r="C604" s="40"/>
      <c r="D604" s="58"/>
      <c r="E604" s="58"/>
      <c r="F604" s="58"/>
      <c r="G604" s="58"/>
      <c r="H604" s="58"/>
      <c r="I604" s="58"/>
      <c r="J604" s="200"/>
    </row>
    <row r="605" spans="2:10" ht="112.2" customHeight="1">
      <c r="B605" s="46" t="s">
        <v>18</v>
      </c>
      <c r="C605" s="41" t="s">
        <v>347</v>
      </c>
      <c r="D605" s="47">
        <v>0</v>
      </c>
      <c r="E605" s="47">
        <v>3000</v>
      </c>
      <c r="F605" s="47">
        <v>5000</v>
      </c>
      <c r="G605" s="47">
        <v>688</v>
      </c>
      <c r="H605" s="47">
        <v>270</v>
      </c>
      <c r="I605" s="47">
        <f t="shared" si="72"/>
        <v>324</v>
      </c>
      <c r="J605" s="105" t="s">
        <v>927</v>
      </c>
    </row>
    <row r="606" spans="2:10" ht="112.2" customHeight="1">
      <c r="B606" s="46" t="s">
        <v>21</v>
      </c>
      <c r="C606" s="41" t="s">
        <v>348</v>
      </c>
      <c r="D606" s="47">
        <v>0</v>
      </c>
      <c r="E606" s="47">
        <v>3000</v>
      </c>
      <c r="F606" s="47">
        <v>5000</v>
      </c>
      <c r="G606" s="47">
        <v>840</v>
      </c>
      <c r="H606" s="47">
        <v>340</v>
      </c>
      <c r="I606" s="47">
        <f t="shared" si="72"/>
        <v>408</v>
      </c>
      <c r="J606" s="105" t="s">
        <v>928</v>
      </c>
    </row>
    <row r="607" spans="2:10" ht="112.2" customHeight="1">
      <c r="B607" s="46" t="s">
        <v>24</v>
      </c>
      <c r="C607" s="41" t="s">
        <v>349</v>
      </c>
      <c r="D607" s="47">
        <v>0</v>
      </c>
      <c r="E607" s="47">
        <v>3000</v>
      </c>
      <c r="F607" s="47">
        <v>5000</v>
      </c>
      <c r="G607" s="47">
        <v>1000</v>
      </c>
      <c r="H607" s="47">
        <v>360</v>
      </c>
      <c r="I607" s="47">
        <f t="shared" si="72"/>
        <v>432</v>
      </c>
      <c r="J607" s="105" t="s">
        <v>929</v>
      </c>
    </row>
    <row r="608" spans="2:10" ht="112.2" customHeight="1">
      <c r="B608" s="46" t="s">
        <v>27</v>
      </c>
      <c r="C608" s="41" t="s">
        <v>350</v>
      </c>
      <c r="D608" s="47">
        <v>0</v>
      </c>
      <c r="E608" s="47">
        <v>3000</v>
      </c>
      <c r="F608" s="47">
        <v>5000</v>
      </c>
      <c r="G608" s="47">
        <v>1020</v>
      </c>
      <c r="H608" s="47">
        <v>410</v>
      </c>
      <c r="I608" s="47">
        <f t="shared" si="72"/>
        <v>492</v>
      </c>
      <c r="J608" s="105" t="s">
        <v>930</v>
      </c>
    </row>
    <row r="609" spans="2:10" ht="112.2" customHeight="1">
      <c r="B609" s="46" t="s">
        <v>30</v>
      </c>
      <c r="C609" s="41" t="s">
        <v>351</v>
      </c>
      <c r="D609" s="47">
        <v>0</v>
      </c>
      <c r="E609" s="47">
        <v>3000</v>
      </c>
      <c r="F609" s="47">
        <v>5000</v>
      </c>
      <c r="G609" s="47">
        <v>1100</v>
      </c>
      <c r="H609" s="47">
        <v>410</v>
      </c>
      <c r="I609" s="47">
        <f t="shared" si="72"/>
        <v>492</v>
      </c>
      <c r="J609" s="105" t="s">
        <v>931</v>
      </c>
    </row>
    <row r="610" spans="2:10" ht="112.2" customHeight="1">
      <c r="B610" s="46" t="s">
        <v>33</v>
      </c>
      <c r="C610" s="41" t="s">
        <v>352</v>
      </c>
      <c r="D610" s="47">
        <v>0</v>
      </c>
      <c r="E610" s="47">
        <v>3000</v>
      </c>
      <c r="F610" s="47">
        <v>5000</v>
      </c>
      <c r="G610" s="47">
        <v>1100</v>
      </c>
      <c r="H610" s="47">
        <v>410</v>
      </c>
      <c r="I610" s="47">
        <f t="shared" si="72"/>
        <v>492</v>
      </c>
      <c r="J610" s="105" t="s">
        <v>932</v>
      </c>
    </row>
    <row r="611" spans="2:10" ht="112.2" customHeight="1">
      <c r="B611" s="46" t="s">
        <v>36</v>
      </c>
      <c r="C611" s="41" t="s">
        <v>353</v>
      </c>
      <c r="D611" s="47">
        <v>0</v>
      </c>
      <c r="E611" s="47">
        <v>3000</v>
      </c>
      <c r="F611" s="47">
        <v>5000</v>
      </c>
      <c r="G611" s="47">
        <v>1350</v>
      </c>
      <c r="H611" s="47">
        <v>440</v>
      </c>
      <c r="I611" s="47">
        <f t="shared" si="72"/>
        <v>528</v>
      </c>
      <c r="J611" s="105" t="s">
        <v>933</v>
      </c>
    </row>
    <row r="612" spans="2:10" ht="112.2" customHeight="1">
      <c r="B612" s="46" t="s">
        <v>39</v>
      </c>
      <c r="C612" s="41" t="s">
        <v>354</v>
      </c>
      <c r="D612" s="47">
        <v>0</v>
      </c>
      <c r="E612" s="47">
        <v>3000</v>
      </c>
      <c r="F612" s="47">
        <v>5000</v>
      </c>
      <c r="G612" s="47">
        <v>1550</v>
      </c>
      <c r="H612" s="47">
        <v>730</v>
      </c>
      <c r="I612" s="47">
        <f t="shared" si="72"/>
        <v>876</v>
      </c>
      <c r="J612" s="105" t="s">
        <v>934</v>
      </c>
    </row>
    <row r="613" spans="2:10" ht="112.2" customHeight="1">
      <c r="B613" s="46" t="s">
        <v>42</v>
      </c>
      <c r="C613" s="41" t="s">
        <v>355</v>
      </c>
      <c r="D613" s="47">
        <v>0</v>
      </c>
      <c r="E613" s="47">
        <v>3000</v>
      </c>
      <c r="F613" s="47">
        <v>5000</v>
      </c>
      <c r="G613" s="47">
        <v>1950</v>
      </c>
      <c r="H613" s="47">
        <v>750</v>
      </c>
      <c r="I613" s="47">
        <f t="shared" si="72"/>
        <v>900</v>
      </c>
      <c r="J613" s="105" t="s">
        <v>935</v>
      </c>
    </row>
    <row r="614" spans="2:10" ht="112.2" customHeight="1">
      <c r="B614" s="46" t="s">
        <v>45</v>
      </c>
      <c r="C614" s="41" t="s">
        <v>355</v>
      </c>
      <c r="D614" s="47">
        <v>0</v>
      </c>
      <c r="E614" s="47">
        <v>3000</v>
      </c>
      <c r="F614" s="47">
        <v>5000</v>
      </c>
      <c r="G614" s="47">
        <v>1950</v>
      </c>
      <c r="H614" s="47">
        <v>750</v>
      </c>
      <c r="I614" s="47">
        <f t="shared" si="72"/>
        <v>900</v>
      </c>
      <c r="J614" s="105" t="s">
        <v>935</v>
      </c>
    </row>
    <row r="615" spans="2:10" ht="112.2" customHeight="1">
      <c r="B615" s="46" t="s">
        <v>46</v>
      </c>
      <c r="C615" s="41" t="s">
        <v>356</v>
      </c>
      <c r="D615" s="47">
        <v>0</v>
      </c>
      <c r="E615" s="47">
        <v>3000</v>
      </c>
      <c r="F615" s="47">
        <v>5000</v>
      </c>
      <c r="G615" s="47">
        <v>1950</v>
      </c>
      <c r="H615" s="47">
        <v>750</v>
      </c>
      <c r="I615" s="47">
        <f t="shared" si="72"/>
        <v>900</v>
      </c>
      <c r="J615" s="105" t="s">
        <v>936</v>
      </c>
    </row>
    <row r="616" spans="2:10" s="59" customFormat="1" ht="21.75" customHeight="1">
      <c r="B616" s="57" t="s">
        <v>66</v>
      </c>
      <c r="C616" s="40"/>
      <c r="D616" s="58"/>
      <c r="E616" s="58"/>
      <c r="F616" s="58"/>
      <c r="G616" s="58"/>
      <c r="H616" s="58"/>
      <c r="I616" s="58"/>
      <c r="J616" s="200"/>
    </row>
    <row r="617" spans="2:10" s="59" customFormat="1" ht="86.4">
      <c r="B617" s="83" t="s">
        <v>18</v>
      </c>
      <c r="C617" s="41" t="s">
        <v>347</v>
      </c>
      <c r="D617" s="47">
        <v>0</v>
      </c>
      <c r="E617" s="47">
        <v>3000</v>
      </c>
      <c r="F617" s="47">
        <v>5000</v>
      </c>
      <c r="G617" s="47">
        <v>830</v>
      </c>
      <c r="H617" s="47">
        <v>270</v>
      </c>
      <c r="I617" s="47">
        <f t="shared" si="72"/>
        <v>324</v>
      </c>
      <c r="J617" s="105" t="s">
        <v>938</v>
      </c>
    </row>
    <row r="618" spans="2:10" s="59" customFormat="1" ht="86.4">
      <c r="B618" s="83" t="s">
        <v>21</v>
      </c>
      <c r="C618" s="41" t="s">
        <v>348</v>
      </c>
      <c r="D618" s="47">
        <v>0</v>
      </c>
      <c r="E618" s="47">
        <v>3000</v>
      </c>
      <c r="F618" s="47">
        <v>5000</v>
      </c>
      <c r="G618" s="47">
        <v>960</v>
      </c>
      <c r="H618" s="47">
        <v>340</v>
      </c>
      <c r="I618" s="47">
        <f t="shared" si="72"/>
        <v>408</v>
      </c>
      <c r="J618" s="105" t="s">
        <v>939</v>
      </c>
    </row>
    <row r="619" spans="2:10" s="59" customFormat="1" ht="86.4">
      <c r="B619" s="83" t="s">
        <v>24</v>
      </c>
      <c r="C619" s="41" t="s">
        <v>349</v>
      </c>
      <c r="D619" s="47">
        <v>0</v>
      </c>
      <c r="E619" s="47">
        <v>3000</v>
      </c>
      <c r="F619" s="47">
        <v>5000</v>
      </c>
      <c r="G619" s="47">
        <v>1320</v>
      </c>
      <c r="H619" s="47">
        <v>360</v>
      </c>
      <c r="I619" s="47">
        <f t="shared" si="72"/>
        <v>432</v>
      </c>
      <c r="J619" s="105" t="s">
        <v>940</v>
      </c>
    </row>
    <row r="620" spans="2:10" s="59" customFormat="1" ht="86.4">
      <c r="B620" s="83" t="s">
        <v>27</v>
      </c>
      <c r="C620" s="41" t="s">
        <v>350</v>
      </c>
      <c r="D620" s="47">
        <v>0</v>
      </c>
      <c r="E620" s="47">
        <v>3000</v>
      </c>
      <c r="F620" s="47">
        <v>5000</v>
      </c>
      <c r="G620" s="47">
        <v>1340</v>
      </c>
      <c r="H620" s="47">
        <v>410</v>
      </c>
      <c r="I620" s="47">
        <f t="shared" si="72"/>
        <v>492</v>
      </c>
      <c r="J620" s="105" t="s">
        <v>941</v>
      </c>
    </row>
    <row r="621" spans="2:10" s="59" customFormat="1" ht="86.4">
      <c r="B621" s="83" t="s">
        <v>30</v>
      </c>
      <c r="C621" s="41" t="s">
        <v>351</v>
      </c>
      <c r="D621" s="47">
        <v>0</v>
      </c>
      <c r="E621" s="47">
        <v>3000</v>
      </c>
      <c r="F621" s="47">
        <v>5000</v>
      </c>
      <c r="G621" s="47">
        <v>1460</v>
      </c>
      <c r="H621" s="47">
        <v>410</v>
      </c>
      <c r="I621" s="47">
        <f t="shared" si="72"/>
        <v>492</v>
      </c>
      <c r="J621" s="105" t="s">
        <v>942</v>
      </c>
    </row>
    <row r="622" spans="2:10" s="59" customFormat="1" ht="86.4">
      <c r="B622" s="83" t="s">
        <v>33</v>
      </c>
      <c r="C622" s="41" t="s">
        <v>352</v>
      </c>
      <c r="D622" s="47">
        <v>0</v>
      </c>
      <c r="E622" s="47">
        <v>3000</v>
      </c>
      <c r="F622" s="47">
        <v>5000</v>
      </c>
      <c r="G622" s="47">
        <v>1460</v>
      </c>
      <c r="H622" s="47">
        <v>410</v>
      </c>
      <c r="I622" s="47">
        <f t="shared" si="72"/>
        <v>492</v>
      </c>
      <c r="J622" s="105" t="s">
        <v>943</v>
      </c>
    </row>
    <row r="623" spans="2:10" s="59" customFormat="1" ht="86.4">
      <c r="B623" s="83" t="s">
        <v>36</v>
      </c>
      <c r="C623" s="41" t="s">
        <v>353</v>
      </c>
      <c r="D623" s="47">
        <v>0</v>
      </c>
      <c r="E623" s="47">
        <v>3000</v>
      </c>
      <c r="F623" s="47">
        <v>5000</v>
      </c>
      <c r="G623" s="47">
        <v>1660</v>
      </c>
      <c r="H623" s="47">
        <v>440</v>
      </c>
      <c r="I623" s="47">
        <f t="shared" si="72"/>
        <v>528</v>
      </c>
      <c r="J623" s="105" t="s">
        <v>944</v>
      </c>
    </row>
    <row r="624" spans="2:10" s="59" customFormat="1" ht="86.4">
      <c r="B624" s="83" t="s">
        <v>39</v>
      </c>
      <c r="C624" s="41" t="s">
        <v>354</v>
      </c>
      <c r="D624" s="47">
        <v>0</v>
      </c>
      <c r="E624" s="47">
        <v>3000</v>
      </c>
      <c r="F624" s="47">
        <v>5000</v>
      </c>
      <c r="G624" s="47">
        <v>1850</v>
      </c>
      <c r="H624" s="47">
        <v>730</v>
      </c>
      <c r="I624" s="47">
        <f t="shared" si="72"/>
        <v>876</v>
      </c>
      <c r="J624" s="105" t="s">
        <v>945</v>
      </c>
    </row>
    <row r="625" spans="1:10" s="59" customFormat="1" ht="86.4">
      <c r="B625" s="83" t="s">
        <v>42</v>
      </c>
      <c r="C625" s="41" t="s">
        <v>355</v>
      </c>
      <c r="D625" s="47">
        <v>0</v>
      </c>
      <c r="E625" s="47">
        <v>3000</v>
      </c>
      <c r="F625" s="47">
        <v>5000</v>
      </c>
      <c r="G625" s="47">
        <v>2280</v>
      </c>
      <c r="H625" s="47">
        <v>750</v>
      </c>
      <c r="I625" s="47">
        <f t="shared" si="72"/>
        <v>900</v>
      </c>
      <c r="J625" s="105" t="s">
        <v>937</v>
      </c>
    </row>
    <row r="626" spans="1:10" s="59" customFormat="1" ht="86.4">
      <c r="B626" s="83" t="s">
        <v>45</v>
      </c>
      <c r="C626" s="41" t="s">
        <v>355</v>
      </c>
      <c r="D626" s="47">
        <v>0</v>
      </c>
      <c r="E626" s="47">
        <v>3000</v>
      </c>
      <c r="F626" s="47">
        <v>5000</v>
      </c>
      <c r="G626" s="47">
        <v>2280</v>
      </c>
      <c r="H626" s="47">
        <v>750</v>
      </c>
      <c r="I626" s="47">
        <f t="shared" si="72"/>
        <v>900</v>
      </c>
      <c r="J626" s="105" t="s">
        <v>937</v>
      </c>
    </row>
    <row r="627" spans="1:10" s="59" customFormat="1" ht="86.4">
      <c r="B627" s="83" t="s">
        <v>46</v>
      </c>
      <c r="C627" s="41" t="s">
        <v>356</v>
      </c>
      <c r="D627" s="47">
        <v>0</v>
      </c>
      <c r="E627" s="47">
        <v>3000</v>
      </c>
      <c r="F627" s="47">
        <v>5000</v>
      </c>
      <c r="G627" s="47">
        <v>2280</v>
      </c>
      <c r="H627" s="47">
        <v>750</v>
      </c>
      <c r="I627" s="47">
        <f t="shared" si="72"/>
        <v>900</v>
      </c>
      <c r="J627" s="105" t="s">
        <v>946</v>
      </c>
    </row>
    <row r="628" spans="1:10">
      <c r="B628" s="57" t="s">
        <v>67</v>
      </c>
      <c r="C628" s="40"/>
      <c r="D628" s="58"/>
      <c r="E628" s="58"/>
      <c r="F628" s="58"/>
      <c r="G628" s="58"/>
      <c r="H628" s="58"/>
      <c r="I628" s="58"/>
      <c r="J628" s="200"/>
    </row>
    <row r="629" spans="1:10" ht="95.85" customHeight="1">
      <c r="B629" s="53" t="s">
        <v>79</v>
      </c>
      <c r="C629" s="41" t="s">
        <v>347</v>
      </c>
      <c r="D629" s="47">
        <v>0</v>
      </c>
      <c r="E629" s="47">
        <v>3000</v>
      </c>
      <c r="F629" s="47">
        <v>5000</v>
      </c>
      <c r="G629" s="47">
        <v>250</v>
      </c>
      <c r="H629" s="47">
        <v>135</v>
      </c>
      <c r="I629" s="47">
        <f t="shared" ref="I629:I632" si="78">H629*1.2</f>
        <v>162</v>
      </c>
      <c r="J629" s="105" t="s">
        <v>855</v>
      </c>
    </row>
    <row r="630" spans="1:10" ht="95.85" customHeight="1">
      <c r="B630" s="53" t="s">
        <v>84</v>
      </c>
      <c r="C630" s="41" t="s">
        <v>347</v>
      </c>
      <c r="D630" s="47">
        <v>0</v>
      </c>
      <c r="E630" s="47">
        <v>3000</v>
      </c>
      <c r="F630" s="47">
        <v>5000</v>
      </c>
      <c r="G630" s="47">
        <v>250</v>
      </c>
      <c r="H630" s="47">
        <v>135</v>
      </c>
      <c r="I630" s="47">
        <f t="shared" si="78"/>
        <v>162</v>
      </c>
      <c r="J630" s="105" t="s">
        <v>855</v>
      </c>
    </row>
    <row r="631" spans="1:10" ht="106.65" customHeight="1">
      <c r="B631" s="53" t="s">
        <v>18</v>
      </c>
      <c r="C631" s="41" t="s">
        <v>347</v>
      </c>
      <c r="D631" s="47">
        <v>0</v>
      </c>
      <c r="E631" s="47">
        <v>3000</v>
      </c>
      <c r="F631" s="47">
        <v>5000</v>
      </c>
      <c r="G631" s="47">
        <v>250</v>
      </c>
      <c r="H631" s="47">
        <v>135</v>
      </c>
      <c r="I631" s="47">
        <f t="shared" si="78"/>
        <v>162</v>
      </c>
      <c r="J631" s="105" t="s">
        <v>855</v>
      </c>
    </row>
    <row r="632" spans="1:10" ht="33.9" customHeight="1">
      <c r="B632" s="53" t="s">
        <v>947</v>
      </c>
      <c r="C632" s="41" t="s">
        <v>948</v>
      </c>
      <c r="D632" s="47">
        <v>0</v>
      </c>
      <c r="E632" s="47">
        <v>0</v>
      </c>
      <c r="F632" s="47">
        <v>0</v>
      </c>
      <c r="G632" s="47">
        <v>20</v>
      </c>
      <c r="H632" s="47">
        <v>20</v>
      </c>
      <c r="I632" s="47">
        <f t="shared" si="78"/>
        <v>24</v>
      </c>
      <c r="J632" s="105" t="s">
        <v>1928</v>
      </c>
    </row>
    <row r="633" spans="1:10" ht="33.9" customHeight="1">
      <c r="B633" s="53" t="s">
        <v>947</v>
      </c>
      <c r="C633" s="41" t="s">
        <v>948</v>
      </c>
      <c r="D633" s="47">
        <v>0</v>
      </c>
      <c r="E633" s="47">
        <v>0</v>
      </c>
      <c r="F633" s="47">
        <v>0</v>
      </c>
      <c r="G633" s="47">
        <v>20</v>
      </c>
      <c r="H633" s="47">
        <v>60</v>
      </c>
      <c r="I633" s="47">
        <f t="shared" ref="I633" si="79">H633*1.2</f>
        <v>72</v>
      </c>
      <c r="J633" s="105" t="s">
        <v>1929</v>
      </c>
    </row>
    <row r="634" spans="1:10" ht="35.4" customHeight="1">
      <c r="B634" s="53" t="s">
        <v>952</v>
      </c>
      <c r="C634" s="41" t="s">
        <v>949</v>
      </c>
      <c r="D634" s="47">
        <v>0</v>
      </c>
      <c r="E634" s="47">
        <v>0</v>
      </c>
      <c r="F634" s="47">
        <v>0</v>
      </c>
      <c r="G634" s="47">
        <v>20</v>
      </c>
      <c r="H634" s="47">
        <v>0</v>
      </c>
      <c r="I634" s="47">
        <f t="shared" ref="I634:I637" si="80">H634*1.2</f>
        <v>0</v>
      </c>
      <c r="J634" s="105" t="s">
        <v>1650</v>
      </c>
    </row>
    <row r="635" spans="1:10" ht="40.200000000000003" customHeight="1">
      <c r="B635" s="53" t="s">
        <v>952</v>
      </c>
      <c r="C635" s="41" t="s">
        <v>950</v>
      </c>
      <c r="D635" s="47">
        <v>100</v>
      </c>
      <c r="E635" s="47">
        <v>100</v>
      </c>
      <c r="F635" s="47">
        <v>100</v>
      </c>
      <c r="G635" s="47">
        <v>20</v>
      </c>
      <c r="H635" s="47">
        <v>0</v>
      </c>
      <c r="I635" s="47">
        <f t="shared" si="80"/>
        <v>0</v>
      </c>
      <c r="J635" s="105" t="s">
        <v>1651</v>
      </c>
    </row>
    <row r="636" spans="1:10" ht="28.8">
      <c r="B636" s="53" t="s">
        <v>952</v>
      </c>
      <c r="C636" s="41" t="s">
        <v>951</v>
      </c>
      <c r="D636" s="47">
        <v>0</v>
      </c>
      <c r="E636" s="47">
        <v>0</v>
      </c>
      <c r="F636" s="47">
        <v>0</v>
      </c>
      <c r="G636" s="47">
        <v>30</v>
      </c>
      <c r="H636" s="47">
        <v>0</v>
      </c>
      <c r="I636" s="47">
        <f t="shared" si="80"/>
        <v>0</v>
      </c>
      <c r="J636" s="105" t="s">
        <v>1652</v>
      </c>
    </row>
    <row r="637" spans="1:10" ht="28.8">
      <c r="B637" s="53" t="s">
        <v>952</v>
      </c>
      <c r="C637" s="41" t="s">
        <v>951</v>
      </c>
      <c r="D637" s="47">
        <v>150</v>
      </c>
      <c r="E637" s="47">
        <v>150</v>
      </c>
      <c r="F637" s="47">
        <v>150</v>
      </c>
      <c r="G637" s="47">
        <v>30</v>
      </c>
      <c r="H637" s="47">
        <v>0</v>
      </c>
      <c r="I637" s="47">
        <f t="shared" si="80"/>
        <v>0</v>
      </c>
      <c r="J637" s="105" t="s">
        <v>1653</v>
      </c>
    </row>
    <row r="638" spans="1:10">
      <c r="D638" s="61"/>
      <c r="E638" s="61"/>
      <c r="F638" s="61"/>
      <c r="G638" s="60"/>
      <c r="H638" s="60"/>
      <c r="I638" s="60"/>
      <c r="J638" s="202"/>
    </row>
    <row r="639" spans="1:10">
      <c r="A639" s="55" t="s">
        <v>357</v>
      </c>
      <c r="B639" s="55"/>
      <c r="C639" s="39"/>
      <c r="D639" s="56"/>
      <c r="E639" s="56"/>
      <c r="F639" s="56"/>
      <c r="G639" s="56"/>
      <c r="H639" s="56"/>
      <c r="I639" s="56"/>
      <c r="J639" s="199"/>
    </row>
    <row r="640" spans="1:10">
      <c r="B640" s="57" t="s">
        <v>358</v>
      </c>
      <c r="C640" s="40"/>
      <c r="D640" s="58"/>
      <c r="E640" s="58"/>
      <c r="F640" s="58"/>
      <c r="G640" s="58"/>
      <c r="H640" s="58"/>
      <c r="I640" s="58"/>
      <c r="J640" s="200"/>
    </row>
    <row r="641" spans="2:10" ht="28.8">
      <c r="B641" s="53" t="s">
        <v>989</v>
      </c>
      <c r="C641" s="94">
        <v>50010530</v>
      </c>
      <c r="D641" s="95">
        <v>194.94</v>
      </c>
      <c r="E641" s="95">
        <v>194.94</v>
      </c>
      <c r="F641" s="95">
        <v>194.94</v>
      </c>
      <c r="G641" s="47">
        <v>0</v>
      </c>
      <c r="H641" s="47">
        <v>0</v>
      </c>
      <c r="I641" s="47">
        <v>0</v>
      </c>
      <c r="J641" s="203" t="s">
        <v>1000</v>
      </c>
    </row>
    <row r="642" spans="2:10" ht="54.45" customHeight="1">
      <c r="B642" s="53" t="s">
        <v>990</v>
      </c>
      <c r="C642" s="94" t="s">
        <v>985</v>
      </c>
      <c r="D642" s="95">
        <v>513</v>
      </c>
      <c r="E642" s="95">
        <v>513</v>
      </c>
      <c r="F642" s="95">
        <v>513</v>
      </c>
      <c r="G642" s="47">
        <v>0</v>
      </c>
      <c r="H642" s="47">
        <v>0</v>
      </c>
      <c r="I642" s="47">
        <v>0</v>
      </c>
      <c r="J642" s="203" t="s">
        <v>1001</v>
      </c>
    </row>
    <row r="643" spans="2:10" ht="47.85" customHeight="1">
      <c r="B643" s="53" t="s">
        <v>991</v>
      </c>
      <c r="C643" s="94">
        <v>50010480</v>
      </c>
      <c r="D643" s="95">
        <v>253.94</v>
      </c>
      <c r="E643" s="95">
        <v>253.94</v>
      </c>
      <c r="F643" s="95">
        <v>253.94</v>
      </c>
      <c r="G643" s="47">
        <v>0</v>
      </c>
      <c r="H643" s="47">
        <v>0</v>
      </c>
      <c r="I643" s="47">
        <v>0</v>
      </c>
      <c r="J643" s="203" t="s">
        <v>1002</v>
      </c>
    </row>
    <row r="644" spans="2:10" ht="49.65" customHeight="1">
      <c r="B644" s="53" t="s">
        <v>992</v>
      </c>
      <c r="C644" s="94" t="s">
        <v>986</v>
      </c>
      <c r="D644" s="95">
        <v>334.31</v>
      </c>
      <c r="E644" s="95">
        <v>334.31</v>
      </c>
      <c r="F644" s="95">
        <v>334.31</v>
      </c>
      <c r="G644" s="47">
        <v>0</v>
      </c>
      <c r="H644" s="47">
        <v>0</v>
      </c>
      <c r="I644" s="47">
        <v>0</v>
      </c>
      <c r="J644" s="203" t="s">
        <v>1003</v>
      </c>
    </row>
    <row r="645" spans="2:10" ht="56.4" customHeight="1">
      <c r="B645" s="53" t="s">
        <v>993</v>
      </c>
      <c r="C645" s="94" t="s">
        <v>987</v>
      </c>
      <c r="D645" s="95">
        <v>495.33</v>
      </c>
      <c r="E645" s="95">
        <v>495.33</v>
      </c>
      <c r="F645" s="95">
        <v>495.33</v>
      </c>
      <c r="G645" s="47">
        <v>0</v>
      </c>
      <c r="H645" s="47">
        <v>0</v>
      </c>
      <c r="I645" s="47">
        <v>0</v>
      </c>
      <c r="J645" s="203" t="s">
        <v>1004</v>
      </c>
    </row>
    <row r="646" spans="2:10" ht="43.5" customHeight="1">
      <c r="B646" s="53" t="s">
        <v>994</v>
      </c>
      <c r="C646" s="94" t="s">
        <v>988</v>
      </c>
      <c r="D646" s="95">
        <v>801.14</v>
      </c>
      <c r="E646" s="95">
        <v>801.14</v>
      </c>
      <c r="F646" s="95">
        <v>801.14</v>
      </c>
      <c r="G646" s="47">
        <v>0</v>
      </c>
      <c r="H646" s="47">
        <v>0</v>
      </c>
      <c r="I646" s="47">
        <v>0</v>
      </c>
      <c r="J646" s="203" t="s">
        <v>1005</v>
      </c>
    </row>
    <row r="647" spans="2:10" ht="61.2" customHeight="1">
      <c r="B647" s="53" t="s">
        <v>995</v>
      </c>
      <c r="C647" s="97" t="s">
        <v>1644</v>
      </c>
      <c r="D647" s="95">
        <v>90.97</v>
      </c>
      <c r="E647" s="95">
        <v>90.97</v>
      </c>
      <c r="F647" s="95">
        <v>90.97</v>
      </c>
      <c r="G647" s="47">
        <v>0</v>
      </c>
      <c r="H647" s="47">
        <v>0</v>
      </c>
      <c r="I647" s="47">
        <v>0</v>
      </c>
      <c r="J647" s="203" t="s">
        <v>1006</v>
      </c>
    </row>
    <row r="648" spans="2:10" ht="65.849999999999994" customHeight="1">
      <c r="B648" s="53" t="s">
        <v>996</v>
      </c>
      <c r="C648" s="97" t="s">
        <v>1645</v>
      </c>
      <c r="D648" s="95">
        <v>244.99</v>
      </c>
      <c r="E648" s="95">
        <v>244.99</v>
      </c>
      <c r="F648" s="95">
        <v>244.99</v>
      </c>
      <c r="G648" s="47">
        <v>0</v>
      </c>
      <c r="H648" s="47">
        <v>0</v>
      </c>
      <c r="I648" s="47">
        <v>0</v>
      </c>
      <c r="J648" s="203" t="s">
        <v>1007</v>
      </c>
    </row>
    <row r="649" spans="2:10" ht="69.900000000000006" customHeight="1">
      <c r="B649" s="53" t="s">
        <v>997</v>
      </c>
      <c r="C649" s="97" t="s">
        <v>1646</v>
      </c>
      <c r="D649" s="95">
        <v>198.17</v>
      </c>
      <c r="E649" s="95">
        <v>198.17</v>
      </c>
      <c r="F649" s="95">
        <v>198.17</v>
      </c>
      <c r="G649" s="47">
        <v>0</v>
      </c>
      <c r="H649" s="47">
        <v>0</v>
      </c>
      <c r="I649" s="47">
        <v>0</v>
      </c>
      <c r="J649" s="203" t="s">
        <v>1008</v>
      </c>
    </row>
    <row r="650" spans="2:10" ht="51.6" customHeight="1">
      <c r="B650" s="53" t="s">
        <v>998</v>
      </c>
      <c r="C650" s="97" t="s">
        <v>1647</v>
      </c>
      <c r="D650" s="95">
        <v>113.58</v>
      </c>
      <c r="E650" s="95">
        <v>113.58</v>
      </c>
      <c r="F650" s="95">
        <v>113.58</v>
      </c>
      <c r="G650" s="47">
        <v>0</v>
      </c>
      <c r="H650" s="47">
        <v>0</v>
      </c>
      <c r="I650" s="47">
        <v>0</v>
      </c>
      <c r="J650" s="203" t="s">
        <v>1009</v>
      </c>
    </row>
    <row r="651" spans="2:10" ht="54.45" customHeight="1">
      <c r="B651" s="53" t="s">
        <v>999</v>
      </c>
      <c r="C651" s="97" t="s">
        <v>1648</v>
      </c>
      <c r="D651" s="95">
        <v>36.71</v>
      </c>
      <c r="E651" s="95">
        <v>36.71</v>
      </c>
      <c r="F651" s="95">
        <v>36.71</v>
      </c>
      <c r="G651" s="47">
        <v>0</v>
      </c>
      <c r="H651" s="47">
        <v>0</v>
      </c>
      <c r="I651" s="47">
        <v>0</v>
      </c>
      <c r="J651" s="203" t="s">
        <v>1010</v>
      </c>
    </row>
    <row r="652" spans="2:10">
      <c r="B652" s="57" t="s">
        <v>363</v>
      </c>
      <c r="C652" s="58"/>
      <c r="D652" s="58"/>
      <c r="E652" s="58"/>
      <c r="F652" s="58"/>
      <c r="G652" s="58"/>
      <c r="H652" s="58"/>
      <c r="I652" s="58"/>
      <c r="J652" s="200"/>
    </row>
    <row r="653" spans="2:10" ht="129.15" customHeight="1">
      <c r="B653" s="83" t="s">
        <v>1011</v>
      </c>
      <c r="C653" s="41" t="s">
        <v>34</v>
      </c>
      <c r="D653" s="47">
        <v>0</v>
      </c>
      <c r="E653" s="47">
        <v>2000</v>
      </c>
      <c r="F653" s="47">
        <v>3500</v>
      </c>
      <c r="G653" s="47">
        <v>360</v>
      </c>
      <c r="H653" s="47">
        <v>135</v>
      </c>
      <c r="I653" s="47">
        <f>H653*1.2</f>
        <v>162</v>
      </c>
      <c r="J653" s="105" t="s">
        <v>35</v>
      </c>
    </row>
    <row r="654" spans="2:10" ht="134.1" customHeight="1">
      <c r="B654" s="83" t="s">
        <v>1011</v>
      </c>
      <c r="C654" s="41" t="s">
        <v>47</v>
      </c>
      <c r="D654" s="47">
        <v>0</v>
      </c>
      <c r="E654" s="47">
        <v>3000</v>
      </c>
      <c r="F654" s="47">
        <v>5000</v>
      </c>
      <c r="G654" s="47">
        <v>700</v>
      </c>
      <c r="H654" s="47">
        <v>240</v>
      </c>
      <c r="I654" s="47">
        <f>H654*1.2</f>
        <v>288</v>
      </c>
      <c r="J654" s="105" t="s">
        <v>48</v>
      </c>
    </row>
    <row r="655" spans="2:10">
      <c r="B655" s="57" t="s">
        <v>364</v>
      </c>
      <c r="C655" s="58"/>
      <c r="D655" s="58"/>
      <c r="E655" s="58"/>
      <c r="F655" s="58"/>
      <c r="G655" s="58"/>
      <c r="H655" s="58"/>
      <c r="I655" s="58"/>
      <c r="J655" s="200"/>
    </row>
    <row r="656" spans="2:10" ht="181.35" customHeight="1">
      <c r="B656" s="83" t="s">
        <v>1012</v>
      </c>
      <c r="C656" s="41" t="s">
        <v>437</v>
      </c>
      <c r="D656" s="47">
        <v>0</v>
      </c>
      <c r="E656" s="47">
        <v>0</v>
      </c>
      <c r="F656" s="47">
        <v>0</v>
      </c>
      <c r="G656" s="47">
        <v>10</v>
      </c>
      <c r="H656" s="47">
        <v>3</v>
      </c>
      <c r="I656" s="47">
        <f>H656*1.2</f>
        <v>3.5999999999999996</v>
      </c>
      <c r="J656" s="105" t="s">
        <v>1013</v>
      </c>
    </row>
    <row r="657" spans="1:10" ht="31.95" customHeight="1">
      <c r="B657" s="83" t="s">
        <v>1012</v>
      </c>
      <c r="C657" s="41" t="s">
        <v>439</v>
      </c>
      <c r="D657" s="47">
        <v>0</v>
      </c>
      <c r="E657" s="47">
        <v>0</v>
      </c>
      <c r="F657" s="47">
        <v>0</v>
      </c>
      <c r="G657" s="47">
        <v>0.25</v>
      </c>
      <c r="H657" s="47">
        <v>0.18</v>
      </c>
      <c r="I657" s="47">
        <f>H657*1.2</f>
        <v>0.216</v>
      </c>
      <c r="J657" s="105" t="s">
        <v>440</v>
      </c>
    </row>
    <row r="658" spans="1:10">
      <c r="D658" s="61"/>
      <c r="E658" s="61"/>
      <c r="F658" s="61"/>
      <c r="G658" s="61"/>
      <c r="H658" s="61"/>
      <c r="I658" s="61"/>
    </row>
    <row r="659" spans="1:10">
      <c r="A659" s="55" t="s">
        <v>365</v>
      </c>
      <c r="B659" s="55"/>
      <c r="C659" s="39"/>
      <c r="D659" s="56"/>
      <c r="E659" s="56"/>
      <c r="F659" s="56"/>
      <c r="G659" s="56"/>
      <c r="H659" s="56"/>
      <c r="I659" s="56"/>
      <c r="J659" s="199"/>
    </row>
    <row r="660" spans="1:10">
      <c r="B660" s="57" t="s">
        <v>366</v>
      </c>
      <c r="C660" s="40"/>
      <c r="D660" s="58"/>
      <c r="E660" s="58"/>
      <c r="F660" s="58"/>
      <c r="G660" s="58"/>
      <c r="H660" s="58"/>
      <c r="I660" s="58"/>
      <c r="J660" s="200"/>
    </row>
    <row r="661" spans="1:10" ht="120.15" customHeight="1">
      <c r="B661" s="83" t="s">
        <v>367</v>
      </c>
      <c r="C661" s="41" t="s">
        <v>368</v>
      </c>
      <c r="D661" s="47">
        <v>300</v>
      </c>
      <c r="E661" s="47">
        <v>300</v>
      </c>
      <c r="F661" s="47">
        <v>600</v>
      </c>
      <c r="G661" s="47">
        <v>85</v>
      </c>
      <c r="H661" s="47">
        <v>85</v>
      </c>
      <c r="I661" s="47">
        <f t="shared" si="72"/>
        <v>102</v>
      </c>
      <c r="J661" s="105" t="s">
        <v>369</v>
      </c>
    </row>
    <row r="662" spans="1:10" ht="120.15" customHeight="1">
      <c r="B662" s="83" t="s">
        <v>367</v>
      </c>
      <c r="C662" s="41" t="s">
        <v>1930</v>
      </c>
      <c r="D662" s="47">
        <v>450</v>
      </c>
      <c r="E662" s="47">
        <v>450</v>
      </c>
      <c r="F662" s="47">
        <v>900</v>
      </c>
      <c r="G662" s="47">
        <v>150</v>
      </c>
      <c r="H662" s="47">
        <v>150</v>
      </c>
      <c r="I662" s="47">
        <f t="shared" ref="I662" si="81">H662*1.2</f>
        <v>180</v>
      </c>
      <c r="J662" s="105" t="s">
        <v>1931</v>
      </c>
    </row>
    <row r="663" spans="1:10" ht="118.95" customHeight="1">
      <c r="B663" s="83" t="s">
        <v>367</v>
      </c>
      <c r="C663" s="41" t="s">
        <v>370</v>
      </c>
      <c r="D663" s="47">
        <v>600</v>
      </c>
      <c r="E663" s="47">
        <v>600</v>
      </c>
      <c r="F663" s="47">
        <v>1200</v>
      </c>
      <c r="G663" s="47">
        <v>270</v>
      </c>
      <c r="H663" s="47">
        <v>270</v>
      </c>
      <c r="I663" s="47">
        <f t="shared" si="72"/>
        <v>324</v>
      </c>
      <c r="J663" s="105" t="s">
        <v>371</v>
      </c>
    </row>
    <row r="664" spans="1:10" ht="130.65" customHeight="1">
      <c r="B664" s="83" t="s">
        <v>367</v>
      </c>
      <c r="C664" s="41" t="s">
        <v>372</v>
      </c>
      <c r="D664" s="47">
        <v>1500</v>
      </c>
      <c r="E664" s="47">
        <v>1500</v>
      </c>
      <c r="F664" s="47">
        <v>3000</v>
      </c>
      <c r="G664" s="47">
        <v>710</v>
      </c>
      <c r="H664" s="47">
        <v>710</v>
      </c>
      <c r="I664" s="47">
        <f t="shared" si="72"/>
        <v>852</v>
      </c>
      <c r="J664" s="105" t="s">
        <v>373</v>
      </c>
    </row>
    <row r="665" spans="1:10" ht="130.65" customHeight="1">
      <c r="B665" s="83" t="s">
        <v>367</v>
      </c>
      <c r="C665" s="41" t="s">
        <v>1932</v>
      </c>
      <c r="D665" s="47">
        <v>2500</v>
      </c>
      <c r="E665" s="47">
        <v>2500</v>
      </c>
      <c r="F665" s="47">
        <v>5000</v>
      </c>
      <c r="G665" s="47">
        <v>1200</v>
      </c>
      <c r="H665" s="47">
        <v>1200</v>
      </c>
      <c r="I665" s="47">
        <f t="shared" ref="I665" si="82">H665*1.2</f>
        <v>1440</v>
      </c>
      <c r="J665" s="105" t="s">
        <v>1933</v>
      </c>
    </row>
    <row r="666" spans="1:10" ht="51.6" customHeight="1">
      <c r="B666" s="83" t="s">
        <v>374</v>
      </c>
      <c r="C666" s="41" t="s">
        <v>375</v>
      </c>
      <c r="D666" s="47">
        <v>500</v>
      </c>
      <c r="E666" s="47">
        <v>500</v>
      </c>
      <c r="F666" s="47">
        <v>500</v>
      </c>
      <c r="G666" s="47">
        <v>55</v>
      </c>
      <c r="H666" s="47">
        <v>55</v>
      </c>
      <c r="I666" s="47">
        <f t="shared" ref="I666:I782" si="83">H666*1.2</f>
        <v>66</v>
      </c>
      <c r="J666" s="105" t="s">
        <v>376</v>
      </c>
    </row>
    <row r="667" spans="1:10" ht="51.6" customHeight="1">
      <c r="B667" s="83" t="s">
        <v>374</v>
      </c>
      <c r="C667" s="41" t="s">
        <v>1934</v>
      </c>
      <c r="D667" s="47">
        <v>650</v>
      </c>
      <c r="E667" s="47">
        <v>650</v>
      </c>
      <c r="F667" s="47">
        <v>650</v>
      </c>
      <c r="G667" s="47">
        <v>63</v>
      </c>
      <c r="H667" s="47">
        <v>63</v>
      </c>
      <c r="I667" s="47">
        <f t="shared" ref="I667" si="84">H667*1.2</f>
        <v>75.599999999999994</v>
      </c>
      <c r="J667" s="105" t="s">
        <v>376</v>
      </c>
    </row>
    <row r="668" spans="1:10" ht="50.25" customHeight="1">
      <c r="B668" s="83" t="s">
        <v>374</v>
      </c>
      <c r="C668" s="41" t="s">
        <v>377</v>
      </c>
      <c r="D668" s="47">
        <v>800</v>
      </c>
      <c r="E668" s="47">
        <v>800</v>
      </c>
      <c r="F668" s="47">
        <v>800</v>
      </c>
      <c r="G668" s="47">
        <v>70</v>
      </c>
      <c r="H668" s="47">
        <v>70</v>
      </c>
      <c r="I668" s="47">
        <f t="shared" si="83"/>
        <v>84</v>
      </c>
      <c r="J668" s="105" t="s">
        <v>376</v>
      </c>
    </row>
    <row r="669" spans="1:10" ht="48.15" customHeight="1">
      <c r="B669" s="83" t="s">
        <v>374</v>
      </c>
      <c r="C669" s="41" t="s">
        <v>378</v>
      </c>
      <c r="D669" s="47">
        <v>2000</v>
      </c>
      <c r="E669" s="47">
        <v>2000</v>
      </c>
      <c r="F669" s="47">
        <v>2000</v>
      </c>
      <c r="G669" s="47">
        <v>210</v>
      </c>
      <c r="H669" s="47">
        <v>210</v>
      </c>
      <c r="I669" s="47">
        <f t="shared" si="83"/>
        <v>252</v>
      </c>
      <c r="J669" s="105" t="s">
        <v>376</v>
      </c>
    </row>
    <row r="670" spans="1:10" ht="48.15" customHeight="1">
      <c r="B670" s="83" t="s">
        <v>374</v>
      </c>
      <c r="C670" s="41" t="s">
        <v>1935</v>
      </c>
      <c r="D670" s="47">
        <v>3000</v>
      </c>
      <c r="E670" s="47">
        <v>3000</v>
      </c>
      <c r="F670" s="47">
        <v>3000</v>
      </c>
      <c r="G670" s="47">
        <v>350</v>
      </c>
      <c r="H670" s="47">
        <v>350</v>
      </c>
      <c r="I670" s="47">
        <f t="shared" ref="I670" si="85">H670*1.2</f>
        <v>420</v>
      </c>
      <c r="J670" s="105" t="s">
        <v>376</v>
      </c>
    </row>
    <row r="671" spans="1:10" ht="89.1" customHeight="1">
      <c r="B671" s="83" t="s">
        <v>374</v>
      </c>
      <c r="C671" s="41" t="s">
        <v>379</v>
      </c>
      <c r="D671" s="47">
        <v>0</v>
      </c>
      <c r="E671" s="47">
        <v>0</v>
      </c>
      <c r="F671" s="47">
        <v>0</v>
      </c>
      <c r="G671" s="47">
        <v>0</v>
      </c>
      <c r="H671" s="47">
        <v>0</v>
      </c>
      <c r="I671" s="47">
        <f t="shared" si="83"/>
        <v>0</v>
      </c>
      <c r="J671" s="105" t="s">
        <v>380</v>
      </c>
    </row>
    <row r="672" spans="1:10" ht="36" customHeight="1">
      <c r="B672" s="83" t="s">
        <v>374</v>
      </c>
      <c r="C672" s="41" t="s">
        <v>381</v>
      </c>
      <c r="D672" s="47">
        <v>0</v>
      </c>
      <c r="E672" s="47">
        <v>0</v>
      </c>
      <c r="F672" s="47">
        <v>0</v>
      </c>
      <c r="G672" s="47">
        <v>20</v>
      </c>
      <c r="H672" s="47">
        <v>20</v>
      </c>
      <c r="I672" s="47">
        <f t="shared" si="83"/>
        <v>24</v>
      </c>
      <c r="J672" s="105" t="s">
        <v>382</v>
      </c>
    </row>
    <row r="673" spans="2:10" ht="33.450000000000003" customHeight="1">
      <c r="B673" s="83" t="s">
        <v>374</v>
      </c>
      <c r="C673" s="41" t="s">
        <v>383</v>
      </c>
      <c r="D673" s="47">
        <v>0</v>
      </c>
      <c r="E673" s="47">
        <v>0</v>
      </c>
      <c r="F673" s="47">
        <v>0</v>
      </c>
      <c r="G673" s="47">
        <v>35</v>
      </c>
      <c r="H673" s="47">
        <v>35</v>
      </c>
      <c r="I673" s="47">
        <f t="shared" si="83"/>
        <v>42</v>
      </c>
      <c r="J673" s="105" t="s">
        <v>384</v>
      </c>
    </row>
    <row r="674" spans="2:10" ht="36" customHeight="1">
      <c r="B674" s="83" t="s">
        <v>374</v>
      </c>
      <c r="C674" s="41" t="s">
        <v>381</v>
      </c>
      <c r="D674" s="47">
        <v>50</v>
      </c>
      <c r="E674" s="47">
        <v>50</v>
      </c>
      <c r="F674" s="47">
        <v>50</v>
      </c>
      <c r="G674" s="47">
        <v>20</v>
      </c>
      <c r="H674" s="47">
        <v>20</v>
      </c>
      <c r="I674" s="47">
        <f t="shared" si="83"/>
        <v>24</v>
      </c>
      <c r="J674" s="105" t="s">
        <v>385</v>
      </c>
    </row>
    <row r="675" spans="2:10" ht="33.450000000000003" customHeight="1">
      <c r="B675" s="83" t="s">
        <v>374</v>
      </c>
      <c r="C675" s="41" t="s">
        <v>383</v>
      </c>
      <c r="D675" s="47">
        <v>50</v>
      </c>
      <c r="E675" s="47">
        <v>50</v>
      </c>
      <c r="F675" s="47">
        <v>50</v>
      </c>
      <c r="G675" s="47">
        <v>35</v>
      </c>
      <c r="H675" s="47">
        <v>35</v>
      </c>
      <c r="I675" s="47">
        <f t="shared" si="83"/>
        <v>42</v>
      </c>
      <c r="J675" s="105" t="s">
        <v>386</v>
      </c>
    </row>
    <row r="676" spans="2:10" ht="33.450000000000003" customHeight="1">
      <c r="B676" s="83" t="s">
        <v>1162</v>
      </c>
      <c r="C676" s="41" t="s">
        <v>1163</v>
      </c>
      <c r="D676" s="47">
        <v>4000</v>
      </c>
      <c r="E676" s="47">
        <v>4000</v>
      </c>
      <c r="F676" s="47">
        <v>4000</v>
      </c>
      <c r="G676" s="47">
        <v>220</v>
      </c>
      <c r="H676" s="47">
        <v>220</v>
      </c>
      <c r="I676" s="47">
        <f t="shared" ref="I676:I707" si="86">H676*1.2</f>
        <v>264</v>
      </c>
      <c r="J676" s="105" t="s">
        <v>1164</v>
      </c>
    </row>
    <row r="677" spans="2:10" ht="33.450000000000003" customHeight="1">
      <c r="B677" s="83" t="s">
        <v>1162</v>
      </c>
      <c r="C677" s="41" t="s">
        <v>1181</v>
      </c>
      <c r="D677" s="47">
        <v>16900</v>
      </c>
      <c r="E677" s="47">
        <v>16900</v>
      </c>
      <c r="F677" s="47">
        <v>16900</v>
      </c>
      <c r="G677" s="47">
        <v>0</v>
      </c>
      <c r="H677" s="47">
        <v>0</v>
      </c>
      <c r="I677" s="47">
        <f t="shared" si="86"/>
        <v>0</v>
      </c>
      <c r="J677" s="105" t="s">
        <v>1164</v>
      </c>
    </row>
    <row r="678" spans="2:10" ht="33.450000000000003" customHeight="1">
      <c r="B678" s="83" t="s">
        <v>1162</v>
      </c>
      <c r="C678" s="41" t="s">
        <v>1165</v>
      </c>
      <c r="D678" s="47">
        <v>1690</v>
      </c>
      <c r="E678" s="47">
        <v>1690</v>
      </c>
      <c r="F678" s="47">
        <v>1690</v>
      </c>
      <c r="G678" s="47">
        <v>0</v>
      </c>
      <c r="H678" s="47">
        <v>0</v>
      </c>
      <c r="I678" s="47">
        <f t="shared" si="86"/>
        <v>0</v>
      </c>
      <c r="J678" s="105"/>
    </row>
    <row r="679" spans="2:10" ht="33.450000000000003" customHeight="1">
      <c r="B679" s="83" t="s">
        <v>1162</v>
      </c>
      <c r="C679" s="41" t="s">
        <v>1166</v>
      </c>
      <c r="D679" s="47">
        <v>2080</v>
      </c>
      <c r="E679" s="47">
        <v>2080</v>
      </c>
      <c r="F679" s="47">
        <v>2080</v>
      </c>
      <c r="G679" s="47">
        <v>0</v>
      </c>
      <c r="H679" s="47">
        <v>0</v>
      </c>
      <c r="I679" s="47">
        <f t="shared" si="86"/>
        <v>0</v>
      </c>
      <c r="J679" s="105"/>
    </row>
    <row r="680" spans="2:10" ht="33.450000000000003" customHeight="1">
      <c r="B680" s="83" t="s">
        <v>1162</v>
      </c>
      <c r="C680" s="41" t="s">
        <v>1167</v>
      </c>
      <c r="D680" s="47">
        <v>4100</v>
      </c>
      <c r="E680" s="47">
        <v>4100</v>
      </c>
      <c r="F680" s="47">
        <v>4100</v>
      </c>
      <c r="G680" s="47">
        <v>0</v>
      </c>
      <c r="H680" s="47">
        <v>0</v>
      </c>
      <c r="I680" s="47">
        <f t="shared" si="86"/>
        <v>0</v>
      </c>
      <c r="J680" s="105"/>
    </row>
    <row r="681" spans="2:10" ht="33.450000000000003" customHeight="1">
      <c r="B681" s="83" t="s">
        <v>1162</v>
      </c>
      <c r="C681" s="41" t="s">
        <v>1168</v>
      </c>
      <c r="D681" s="47">
        <v>4000</v>
      </c>
      <c r="E681" s="47">
        <v>4000</v>
      </c>
      <c r="F681" s="47">
        <v>4000</v>
      </c>
      <c r="G681" s="47">
        <v>220</v>
      </c>
      <c r="H681" s="47">
        <v>220</v>
      </c>
      <c r="I681" s="47">
        <f t="shared" si="86"/>
        <v>264</v>
      </c>
      <c r="J681" s="105"/>
    </row>
    <row r="682" spans="2:10" ht="33.450000000000003" customHeight="1">
      <c r="B682" s="83" t="s">
        <v>1162</v>
      </c>
      <c r="C682" s="41" t="s">
        <v>1169</v>
      </c>
      <c r="D682" s="47">
        <v>3400</v>
      </c>
      <c r="E682" s="47">
        <v>3400</v>
      </c>
      <c r="F682" s="47">
        <v>3400</v>
      </c>
      <c r="G682" s="47">
        <v>0</v>
      </c>
      <c r="H682" s="47">
        <v>0</v>
      </c>
      <c r="I682" s="47">
        <f t="shared" si="86"/>
        <v>0</v>
      </c>
      <c r="J682" s="105"/>
    </row>
    <row r="683" spans="2:10" ht="33.450000000000003" customHeight="1">
      <c r="B683" s="83" t="s">
        <v>1172</v>
      </c>
      <c r="C683" s="41" t="s">
        <v>1173</v>
      </c>
      <c r="D683" s="47">
        <v>1020</v>
      </c>
      <c r="E683" s="47">
        <v>1020</v>
      </c>
      <c r="F683" s="47">
        <v>1020</v>
      </c>
      <c r="G683" s="47">
        <v>0</v>
      </c>
      <c r="H683" s="47">
        <v>0</v>
      </c>
      <c r="I683" s="47">
        <f t="shared" si="86"/>
        <v>0</v>
      </c>
      <c r="J683" s="105" t="s">
        <v>1164</v>
      </c>
    </row>
    <row r="684" spans="2:10" ht="33.450000000000003" customHeight="1">
      <c r="B684" s="83" t="s">
        <v>1170</v>
      </c>
      <c r="C684" s="41" t="s">
        <v>1163</v>
      </c>
      <c r="D684" s="47">
        <v>5000</v>
      </c>
      <c r="E684" s="47">
        <v>5000</v>
      </c>
      <c r="F684" s="47">
        <v>5000</v>
      </c>
      <c r="G684" s="47">
        <v>430</v>
      </c>
      <c r="H684" s="47">
        <v>430</v>
      </c>
      <c r="I684" s="47">
        <f t="shared" si="86"/>
        <v>516</v>
      </c>
      <c r="J684" s="105" t="s">
        <v>1164</v>
      </c>
    </row>
    <row r="685" spans="2:10" ht="33.450000000000003" customHeight="1">
      <c r="B685" s="83" t="s">
        <v>1170</v>
      </c>
      <c r="C685" s="41" t="s">
        <v>1181</v>
      </c>
      <c r="D685" s="47">
        <v>16900</v>
      </c>
      <c r="E685" s="47">
        <v>16900</v>
      </c>
      <c r="F685" s="47">
        <v>16900</v>
      </c>
      <c r="G685" s="47">
        <v>0</v>
      </c>
      <c r="H685" s="47">
        <v>0</v>
      </c>
      <c r="I685" s="47">
        <f t="shared" si="86"/>
        <v>0</v>
      </c>
      <c r="J685" s="105" t="s">
        <v>1164</v>
      </c>
    </row>
    <row r="686" spans="2:10" ht="33.450000000000003" customHeight="1">
      <c r="B686" s="83" t="s">
        <v>1170</v>
      </c>
      <c r="C686" s="41" t="s">
        <v>1165</v>
      </c>
      <c r="D686" s="47">
        <v>1690</v>
      </c>
      <c r="E686" s="47">
        <v>1690</v>
      </c>
      <c r="F686" s="47">
        <v>1690</v>
      </c>
      <c r="G686" s="47">
        <v>0</v>
      </c>
      <c r="H686" s="47">
        <v>0</v>
      </c>
      <c r="I686" s="47">
        <f t="shared" si="86"/>
        <v>0</v>
      </c>
      <c r="J686" s="105"/>
    </row>
    <row r="687" spans="2:10" ht="33.450000000000003" customHeight="1">
      <c r="B687" s="83" t="s">
        <v>1170</v>
      </c>
      <c r="C687" s="41" t="s">
        <v>1166</v>
      </c>
      <c r="D687" s="47">
        <v>2080</v>
      </c>
      <c r="E687" s="47">
        <v>2080</v>
      </c>
      <c r="F687" s="47">
        <v>2080</v>
      </c>
      <c r="G687" s="47">
        <v>0</v>
      </c>
      <c r="H687" s="47">
        <v>0</v>
      </c>
      <c r="I687" s="47">
        <f t="shared" si="86"/>
        <v>0</v>
      </c>
      <c r="J687" s="105"/>
    </row>
    <row r="688" spans="2:10" ht="33.450000000000003" customHeight="1">
      <c r="B688" s="83" t="s">
        <v>1170</v>
      </c>
      <c r="C688" s="41" t="s">
        <v>1167</v>
      </c>
      <c r="D688" s="47">
        <v>4100</v>
      </c>
      <c r="E688" s="47">
        <v>4100</v>
      </c>
      <c r="F688" s="47">
        <v>4100</v>
      </c>
      <c r="G688" s="47">
        <v>0</v>
      </c>
      <c r="H688" s="47">
        <v>0</v>
      </c>
      <c r="I688" s="47">
        <f t="shared" si="86"/>
        <v>0</v>
      </c>
      <c r="J688" s="105"/>
    </row>
    <row r="689" spans="2:10" ht="33.450000000000003" customHeight="1">
      <c r="B689" s="83" t="s">
        <v>1170</v>
      </c>
      <c r="C689" s="41" t="s">
        <v>1168</v>
      </c>
      <c r="D689" s="47">
        <v>5000</v>
      </c>
      <c r="E689" s="47">
        <v>5000</v>
      </c>
      <c r="F689" s="47">
        <v>5000</v>
      </c>
      <c r="G689" s="47">
        <v>430</v>
      </c>
      <c r="H689" s="47">
        <v>430</v>
      </c>
      <c r="I689" s="47">
        <f t="shared" si="86"/>
        <v>516</v>
      </c>
      <c r="J689" s="105"/>
    </row>
    <row r="690" spans="2:10" ht="33.450000000000003" customHeight="1">
      <c r="B690" s="83" t="s">
        <v>1170</v>
      </c>
      <c r="C690" s="41" t="s">
        <v>1169</v>
      </c>
      <c r="D690" s="47">
        <v>3400</v>
      </c>
      <c r="E690" s="47">
        <v>3400</v>
      </c>
      <c r="F690" s="47">
        <v>3400</v>
      </c>
      <c r="G690" s="47">
        <v>0</v>
      </c>
      <c r="H690" s="47">
        <v>0</v>
      </c>
      <c r="I690" s="47">
        <f t="shared" si="86"/>
        <v>0</v>
      </c>
      <c r="J690" s="105"/>
    </row>
    <row r="691" spans="2:10" ht="33.450000000000003" customHeight="1">
      <c r="B691" s="83" t="s">
        <v>1174</v>
      </c>
      <c r="C691" s="41" t="s">
        <v>1176</v>
      </c>
      <c r="D691" s="47">
        <v>2400</v>
      </c>
      <c r="E691" s="47">
        <v>2400</v>
      </c>
      <c r="F691" s="47">
        <v>2400</v>
      </c>
      <c r="G691" s="47">
        <v>180</v>
      </c>
      <c r="H691" s="47">
        <v>180</v>
      </c>
      <c r="I691" s="47">
        <f t="shared" si="86"/>
        <v>216</v>
      </c>
      <c r="J691" s="105" t="s">
        <v>1164</v>
      </c>
    </row>
    <row r="692" spans="2:10" ht="33.450000000000003" customHeight="1">
      <c r="B692" s="83" t="s">
        <v>1174</v>
      </c>
      <c r="C692" s="41" t="s">
        <v>1177</v>
      </c>
      <c r="D692" s="47">
        <v>2586</v>
      </c>
      <c r="E692" s="47">
        <v>2586</v>
      </c>
      <c r="F692" s="47">
        <v>2586</v>
      </c>
      <c r="G692" s="47">
        <v>0</v>
      </c>
      <c r="H692" s="47">
        <v>0</v>
      </c>
      <c r="I692" s="47">
        <f t="shared" si="86"/>
        <v>0</v>
      </c>
      <c r="J692" s="105" t="s">
        <v>1164</v>
      </c>
    </row>
    <row r="693" spans="2:10" ht="33.450000000000003" customHeight="1">
      <c r="B693" s="83" t="s">
        <v>1174</v>
      </c>
      <c r="C693" s="41" t="s">
        <v>1178</v>
      </c>
      <c r="D693" s="47">
        <v>1000</v>
      </c>
      <c r="E693" s="47">
        <v>1000</v>
      </c>
      <c r="F693" s="47">
        <v>1000</v>
      </c>
      <c r="G693" s="47">
        <v>165</v>
      </c>
      <c r="H693" s="47">
        <v>165</v>
      </c>
      <c r="I693" s="47">
        <f t="shared" si="86"/>
        <v>198</v>
      </c>
      <c r="J693" s="105"/>
    </row>
    <row r="694" spans="2:10" ht="33.450000000000003" customHeight="1">
      <c r="B694" s="83" t="s">
        <v>1174</v>
      </c>
      <c r="C694" s="41" t="s">
        <v>1180</v>
      </c>
      <c r="D694" s="47">
        <v>1450</v>
      </c>
      <c r="E694" s="47">
        <v>1450</v>
      </c>
      <c r="F694" s="47">
        <v>1450</v>
      </c>
      <c r="G694" s="47">
        <v>320</v>
      </c>
      <c r="H694" s="47">
        <v>320</v>
      </c>
      <c r="I694" s="47">
        <f t="shared" si="86"/>
        <v>384</v>
      </c>
      <c r="J694" s="105"/>
    </row>
    <row r="695" spans="2:10" ht="33.450000000000003" customHeight="1">
      <c r="B695" s="83" t="s">
        <v>1174</v>
      </c>
      <c r="C695" s="41" t="s">
        <v>1179</v>
      </c>
      <c r="D695" s="47">
        <v>0</v>
      </c>
      <c r="E695" s="47">
        <v>0</v>
      </c>
      <c r="F695" s="47">
        <v>0</v>
      </c>
      <c r="G695" s="47">
        <v>490</v>
      </c>
      <c r="H695" s="47">
        <v>490</v>
      </c>
      <c r="I695" s="47">
        <f t="shared" si="86"/>
        <v>588</v>
      </c>
      <c r="J695" s="105"/>
    </row>
    <row r="696" spans="2:10" ht="33.450000000000003" customHeight="1">
      <c r="B696" s="83" t="s">
        <v>1171</v>
      </c>
      <c r="C696" s="41" t="s">
        <v>1163</v>
      </c>
      <c r="D696" s="47">
        <v>9000</v>
      </c>
      <c r="E696" s="47">
        <v>9000</v>
      </c>
      <c r="F696" s="47">
        <v>9000</v>
      </c>
      <c r="G696" s="47">
        <v>1180</v>
      </c>
      <c r="H696" s="47">
        <v>1180</v>
      </c>
      <c r="I696" s="47">
        <f t="shared" si="86"/>
        <v>1416</v>
      </c>
      <c r="J696" s="105" t="s">
        <v>1164</v>
      </c>
    </row>
    <row r="697" spans="2:10" ht="33.450000000000003" customHeight="1">
      <c r="B697" s="83" t="s">
        <v>1171</v>
      </c>
      <c r="C697" s="41" t="s">
        <v>1181</v>
      </c>
      <c r="D697" s="47">
        <v>16900</v>
      </c>
      <c r="E697" s="47">
        <v>16900</v>
      </c>
      <c r="F697" s="47">
        <v>16900</v>
      </c>
      <c r="G697" s="47">
        <v>0</v>
      </c>
      <c r="H697" s="47">
        <v>0</v>
      </c>
      <c r="I697" s="47">
        <f t="shared" si="86"/>
        <v>0</v>
      </c>
      <c r="J697" s="105" t="s">
        <v>1164</v>
      </c>
    </row>
    <row r="698" spans="2:10" ht="33.450000000000003" customHeight="1">
      <c r="B698" s="83" t="s">
        <v>1171</v>
      </c>
      <c r="C698" s="41" t="s">
        <v>1165</v>
      </c>
      <c r="D698" s="47">
        <v>1690</v>
      </c>
      <c r="E698" s="47">
        <v>1690</v>
      </c>
      <c r="F698" s="47">
        <v>1690</v>
      </c>
      <c r="G698" s="47">
        <v>0</v>
      </c>
      <c r="H698" s="47">
        <v>0</v>
      </c>
      <c r="I698" s="47">
        <f t="shared" si="86"/>
        <v>0</v>
      </c>
      <c r="J698" s="105"/>
    </row>
    <row r="699" spans="2:10" ht="33.450000000000003" customHeight="1">
      <c r="B699" s="83" t="s">
        <v>1171</v>
      </c>
      <c r="C699" s="41" t="s">
        <v>1166</v>
      </c>
      <c r="D699" s="47">
        <v>2080</v>
      </c>
      <c r="E699" s="47">
        <v>2080</v>
      </c>
      <c r="F699" s="47">
        <v>2080</v>
      </c>
      <c r="G699" s="47">
        <v>0</v>
      </c>
      <c r="H699" s="47">
        <v>0</v>
      </c>
      <c r="I699" s="47">
        <f t="shared" si="86"/>
        <v>0</v>
      </c>
      <c r="J699" s="105"/>
    </row>
    <row r="700" spans="2:10" ht="33.450000000000003" customHeight="1">
      <c r="B700" s="83" t="s">
        <v>1171</v>
      </c>
      <c r="C700" s="41" t="s">
        <v>1167</v>
      </c>
      <c r="D700" s="47">
        <v>4100</v>
      </c>
      <c r="E700" s="47">
        <v>4100</v>
      </c>
      <c r="F700" s="47">
        <v>4100</v>
      </c>
      <c r="G700" s="47">
        <v>0</v>
      </c>
      <c r="H700" s="47">
        <v>0</v>
      </c>
      <c r="I700" s="47">
        <f t="shared" si="86"/>
        <v>0</v>
      </c>
      <c r="J700" s="105"/>
    </row>
    <row r="701" spans="2:10" ht="33.450000000000003" customHeight="1">
      <c r="B701" s="83" t="s">
        <v>1171</v>
      </c>
      <c r="C701" s="41" t="s">
        <v>1168</v>
      </c>
      <c r="D701" s="47">
        <v>9000</v>
      </c>
      <c r="E701" s="47">
        <v>9000</v>
      </c>
      <c r="F701" s="47">
        <v>9000</v>
      </c>
      <c r="G701" s="47">
        <v>1180</v>
      </c>
      <c r="H701" s="47">
        <v>1180</v>
      </c>
      <c r="I701" s="47">
        <f t="shared" si="86"/>
        <v>1416</v>
      </c>
      <c r="J701" s="105"/>
    </row>
    <row r="702" spans="2:10" ht="33.450000000000003" customHeight="1">
      <c r="B702" s="83" t="s">
        <v>1171</v>
      </c>
      <c r="C702" s="41" t="s">
        <v>1169</v>
      </c>
      <c r="D702" s="47">
        <v>3400</v>
      </c>
      <c r="E702" s="47">
        <v>3400</v>
      </c>
      <c r="F702" s="47">
        <v>3400</v>
      </c>
      <c r="G702" s="47">
        <v>0</v>
      </c>
      <c r="H702" s="47">
        <v>0</v>
      </c>
      <c r="I702" s="47">
        <f t="shared" si="86"/>
        <v>0</v>
      </c>
      <c r="J702" s="105"/>
    </row>
    <row r="703" spans="2:10" ht="33.450000000000003" customHeight="1">
      <c r="B703" s="83" t="s">
        <v>1175</v>
      </c>
      <c r="C703" s="41" t="s">
        <v>1176</v>
      </c>
      <c r="D703" s="47">
        <v>11000</v>
      </c>
      <c r="E703" s="47">
        <v>11000</v>
      </c>
      <c r="F703" s="47">
        <v>11000</v>
      </c>
      <c r="G703" s="47">
        <v>935</v>
      </c>
      <c r="H703" s="47">
        <v>935</v>
      </c>
      <c r="I703" s="47">
        <f t="shared" si="86"/>
        <v>1122</v>
      </c>
      <c r="J703" s="105" t="s">
        <v>1164</v>
      </c>
    </row>
    <row r="704" spans="2:10" ht="33.450000000000003" customHeight="1">
      <c r="B704" s="83" t="s">
        <v>1175</v>
      </c>
      <c r="C704" s="41" t="s">
        <v>1177</v>
      </c>
      <c r="D704" s="47">
        <v>2585</v>
      </c>
      <c r="E704" s="47">
        <v>2585</v>
      </c>
      <c r="F704" s="47">
        <v>2585</v>
      </c>
      <c r="G704" s="47">
        <v>0</v>
      </c>
      <c r="H704" s="47">
        <v>0</v>
      </c>
      <c r="I704" s="47">
        <f t="shared" si="86"/>
        <v>0</v>
      </c>
      <c r="J704" s="105" t="s">
        <v>1164</v>
      </c>
    </row>
    <row r="705" spans="1:10" ht="33.450000000000003" customHeight="1">
      <c r="B705" s="83" t="s">
        <v>1175</v>
      </c>
      <c r="C705" s="41" t="s">
        <v>1178</v>
      </c>
      <c r="D705" s="47">
        <v>1000</v>
      </c>
      <c r="E705" s="47">
        <v>1000</v>
      </c>
      <c r="F705" s="47">
        <v>1000</v>
      </c>
      <c r="G705" s="47">
        <v>165</v>
      </c>
      <c r="H705" s="47">
        <v>165</v>
      </c>
      <c r="I705" s="47">
        <f t="shared" si="86"/>
        <v>198</v>
      </c>
      <c r="J705" s="105"/>
    </row>
    <row r="706" spans="1:10" ht="33.450000000000003" customHeight="1">
      <c r="B706" s="83" t="s">
        <v>1175</v>
      </c>
      <c r="C706" s="41" t="s">
        <v>1180</v>
      </c>
      <c r="D706" s="47">
        <v>1450</v>
      </c>
      <c r="E706" s="47">
        <v>1450</v>
      </c>
      <c r="F706" s="47">
        <v>1450</v>
      </c>
      <c r="G706" s="47">
        <v>320</v>
      </c>
      <c r="H706" s="47">
        <v>320</v>
      </c>
      <c r="I706" s="47">
        <f t="shared" si="86"/>
        <v>384</v>
      </c>
      <c r="J706" s="105"/>
    </row>
    <row r="707" spans="1:10" ht="33.450000000000003" customHeight="1">
      <c r="B707" s="83" t="s">
        <v>1175</v>
      </c>
      <c r="C707" s="41" t="s">
        <v>1179</v>
      </c>
      <c r="D707" s="47">
        <v>2000</v>
      </c>
      <c r="E707" s="47">
        <v>2000</v>
      </c>
      <c r="F707" s="47">
        <v>2000</v>
      </c>
      <c r="G707" s="47">
        <v>490</v>
      </c>
      <c r="H707" s="47">
        <v>490</v>
      </c>
      <c r="I707" s="47">
        <f t="shared" si="86"/>
        <v>588</v>
      </c>
      <c r="J707" s="105"/>
    </row>
    <row r="708" spans="1:10" ht="22.95" customHeight="1">
      <c r="B708" s="100" t="s">
        <v>1198</v>
      </c>
      <c r="C708" s="101"/>
      <c r="D708" s="102"/>
      <c r="E708" s="102"/>
      <c r="F708" s="102"/>
      <c r="G708" s="102"/>
      <c r="H708" s="102"/>
      <c r="I708" s="102"/>
      <c r="J708" s="205"/>
    </row>
    <row r="709" spans="1:10" ht="69.45" customHeight="1">
      <c r="B709" s="83" t="s">
        <v>387</v>
      </c>
      <c r="C709" s="41" t="s">
        <v>1196</v>
      </c>
      <c r="D709" s="47">
        <v>403.69</v>
      </c>
      <c r="E709" s="47">
        <v>403.69</v>
      </c>
      <c r="F709" s="47">
        <v>403.69</v>
      </c>
      <c r="G709" s="47">
        <v>0</v>
      </c>
      <c r="H709" s="47">
        <v>0</v>
      </c>
      <c r="I709" s="47">
        <v>0</v>
      </c>
      <c r="J709" s="105" t="s">
        <v>1654</v>
      </c>
    </row>
    <row r="710" spans="1:10" ht="71.400000000000006" customHeight="1">
      <c r="B710" s="83" t="s">
        <v>387</v>
      </c>
      <c r="C710" s="41" t="s">
        <v>1197</v>
      </c>
      <c r="D710" s="47">
        <v>282.58</v>
      </c>
      <c r="E710" s="47">
        <v>282.58</v>
      </c>
      <c r="F710" s="47">
        <v>282.58</v>
      </c>
      <c r="G710" s="47">
        <v>0</v>
      </c>
      <c r="H710" s="47">
        <v>0</v>
      </c>
      <c r="I710" s="47">
        <v>0</v>
      </c>
      <c r="J710" s="105" t="s">
        <v>1655</v>
      </c>
    </row>
    <row r="711" spans="1:10" ht="46.2" customHeight="1">
      <c r="B711" s="83" t="s">
        <v>388</v>
      </c>
      <c r="C711" s="41" t="s">
        <v>1199</v>
      </c>
      <c r="D711" s="47">
        <v>380.27</v>
      </c>
      <c r="E711" s="47">
        <v>380.27</v>
      </c>
      <c r="F711" s="47">
        <v>380.27</v>
      </c>
      <c r="G711" s="47">
        <v>0</v>
      </c>
      <c r="H711" s="47">
        <v>0</v>
      </c>
      <c r="I711" s="47">
        <v>0</v>
      </c>
      <c r="J711" s="105" t="s">
        <v>1656</v>
      </c>
    </row>
    <row r="712" spans="1:10" ht="46.2" customHeight="1">
      <c r="B712" s="83" t="s">
        <v>388</v>
      </c>
      <c r="C712" s="99" t="s">
        <v>1200</v>
      </c>
      <c r="D712" s="98">
        <v>177.15</v>
      </c>
      <c r="E712" s="98">
        <v>177.15</v>
      </c>
      <c r="F712" s="98">
        <v>177.15</v>
      </c>
      <c r="G712" s="47">
        <v>0</v>
      </c>
      <c r="H712" s="47">
        <v>0</v>
      </c>
      <c r="I712" s="47">
        <v>0</v>
      </c>
      <c r="J712" s="204" t="s">
        <v>1657</v>
      </c>
    </row>
    <row r="713" spans="1:10">
      <c r="C713" s="71"/>
      <c r="D713" s="72"/>
      <c r="E713" s="72"/>
      <c r="F713" s="72"/>
      <c r="G713" s="72"/>
      <c r="H713" s="72"/>
      <c r="I713" s="72"/>
      <c r="J713" s="206"/>
    </row>
    <row r="714" spans="1:10">
      <c r="A714" s="55" t="s">
        <v>389</v>
      </c>
      <c r="B714" s="55"/>
      <c r="C714" s="39"/>
      <c r="D714" s="56"/>
      <c r="E714" s="56"/>
      <c r="F714" s="56"/>
      <c r="G714" s="56"/>
      <c r="H714" s="56"/>
      <c r="I714" s="56"/>
      <c r="J714" s="199"/>
    </row>
    <row r="715" spans="1:10" ht="45.75" customHeight="1">
      <c r="B715" s="46" t="s">
        <v>390</v>
      </c>
      <c r="C715" s="41" t="s">
        <v>1014</v>
      </c>
      <c r="D715" s="47">
        <v>0</v>
      </c>
      <c r="E715" s="47">
        <v>0</v>
      </c>
      <c r="F715" s="47">
        <v>0</v>
      </c>
      <c r="G715" s="47">
        <v>26.55</v>
      </c>
      <c r="H715" s="47">
        <v>19</v>
      </c>
      <c r="I715" s="47">
        <f>H715*1.2</f>
        <v>22.8</v>
      </c>
      <c r="J715" s="105" t="s">
        <v>1027</v>
      </c>
    </row>
    <row r="716" spans="1:10" ht="47.85" customHeight="1">
      <c r="B716" s="46" t="s">
        <v>391</v>
      </c>
      <c r="C716" s="41" t="s">
        <v>1015</v>
      </c>
      <c r="D716" s="47">
        <v>0</v>
      </c>
      <c r="E716" s="47">
        <v>0</v>
      </c>
      <c r="F716" s="47">
        <v>0</v>
      </c>
      <c r="G716" s="47">
        <v>26.55</v>
      </c>
      <c r="H716" s="47">
        <v>18</v>
      </c>
      <c r="I716" s="47">
        <f t="shared" ref="I716:I734" si="87">H716*1.2</f>
        <v>21.599999999999998</v>
      </c>
      <c r="J716" s="105" t="s">
        <v>1028</v>
      </c>
    </row>
    <row r="717" spans="1:10" ht="57.15" customHeight="1">
      <c r="B717" s="46" t="s">
        <v>392</v>
      </c>
      <c r="C717" s="41" t="s">
        <v>1016</v>
      </c>
      <c r="D717" s="47">
        <v>0</v>
      </c>
      <c r="E717" s="47">
        <v>0</v>
      </c>
      <c r="F717" s="47">
        <v>0</v>
      </c>
      <c r="G717" s="47">
        <v>26.55</v>
      </c>
      <c r="H717" s="47">
        <v>17</v>
      </c>
      <c r="I717" s="47">
        <f t="shared" si="87"/>
        <v>20.399999999999999</v>
      </c>
      <c r="J717" s="105" t="s">
        <v>1026</v>
      </c>
    </row>
    <row r="718" spans="1:10" ht="110.85" customHeight="1">
      <c r="B718" s="83" t="s">
        <v>1023</v>
      </c>
      <c r="C718" s="96" t="s">
        <v>1017</v>
      </c>
      <c r="D718" s="47">
        <v>0</v>
      </c>
      <c r="E718" s="47">
        <v>0</v>
      </c>
      <c r="F718" s="47">
        <v>0</v>
      </c>
      <c r="G718" s="47">
        <v>28</v>
      </c>
      <c r="H718" s="47">
        <v>15</v>
      </c>
      <c r="I718" s="47">
        <f t="shared" si="87"/>
        <v>18</v>
      </c>
      <c r="J718" s="105" t="s">
        <v>1029</v>
      </c>
    </row>
    <row r="719" spans="1:10" ht="114.45" customHeight="1">
      <c r="A719" s="48"/>
      <c r="B719" s="83" t="s">
        <v>1025</v>
      </c>
      <c r="C719" s="96" t="s">
        <v>1018</v>
      </c>
      <c r="D719" s="47">
        <v>0</v>
      </c>
      <c r="E719" s="47">
        <v>0</v>
      </c>
      <c r="F719" s="47">
        <v>0</v>
      </c>
      <c r="G719" s="47">
        <v>24</v>
      </c>
      <c r="H719" s="47">
        <v>14</v>
      </c>
      <c r="I719" s="47">
        <f t="shared" si="87"/>
        <v>16.8</v>
      </c>
      <c r="J719" s="105" t="s">
        <v>1030</v>
      </c>
    </row>
    <row r="720" spans="1:10" ht="123" customHeight="1">
      <c r="A720" s="48"/>
      <c r="B720" s="83" t="s">
        <v>1024</v>
      </c>
      <c r="C720" s="96" t="s">
        <v>1019</v>
      </c>
      <c r="D720" s="47">
        <v>0</v>
      </c>
      <c r="E720" s="47">
        <v>0</v>
      </c>
      <c r="F720" s="47">
        <v>0</v>
      </c>
      <c r="G720" s="47">
        <v>20</v>
      </c>
      <c r="H720" s="47">
        <v>12</v>
      </c>
      <c r="I720" s="47">
        <f t="shared" si="87"/>
        <v>14.399999999999999</v>
      </c>
      <c r="J720" s="105" t="s">
        <v>1031</v>
      </c>
    </row>
    <row r="721" spans="1:10" ht="48.9" customHeight="1">
      <c r="A721" s="48"/>
      <c r="B721" s="46" t="s">
        <v>393</v>
      </c>
      <c r="C721" s="41" t="s">
        <v>1020</v>
      </c>
      <c r="D721" s="47">
        <v>0</v>
      </c>
      <c r="E721" s="47">
        <v>0</v>
      </c>
      <c r="F721" s="47">
        <v>0</v>
      </c>
      <c r="G721" s="47">
        <v>23.55</v>
      </c>
      <c r="H721" s="47">
        <v>18.5</v>
      </c>
      <c r="I721" s="47">
        <f t="shared" si="87"/>
        <v>22.2</v>
      </c>
      <c r="J721" s="105" t="s">
        <v>1027</v>
      </c>
    </row>
    <row r="722" spans="1:10" ht="47.85" customHeight="1">
      <c r="A722" s="24"/>
      <c r="B722" s="46" t="s">
        <v>394</v>
      </c>
      <c r="C722" s="41" t="s">
        <v>1021</v>
      </c>
      <c r="D722" s="47">
        <v>0</v>
      </c>
      <c r="E722" s="47">
        <v>0</v>
      </c>
      <c r="F722" s="47">
        <v>0</v>
      </c>
      <c r="G722" s="47">
        <v>23.55</v>
      </c>
      <c r="H722" s="47">
        <v>17.5</v>
      </c>
      <c r="I722" s="47">
        <f t="shared" si="87"/>
        <v>21</v>
      </c>
      <c r="J722" s="105" t="s">
        <v>1028</v>
      </c>
    </row>
    <row r="723" spans="1:10" ht="53.7" customHeight="1">
      <c r="A723" s="24"/>
      <c r="B723" s="46" t="s">
        <v>395</v>
      </c>
      <c r="C723" s="41" t="s">
        <v>1022</v>
      </c>
      <c r="D723" s="47">
        <v>0</v>
      </c>
      <c r="E723" s="47">
        <v>0</v>
      </c>
      <c r="F723" s="47">
        <v>0</v>
      </c>
      <c r="G723" s="47">
        <v>23.55</v>
      </c>
      <c r="H723" s="47">
        <v>16.5</v>
      </c>
      <c r="I723" s="47">
        <f t="shared" si="87"/>
        <v>19.8</v>
      </c>
      <c r="J723" s="105" t="s">
        <v>1026</v>
      </c>
    </row>
    <row r="724" spans="1:10" ht="65.25" customHeight="1">
      <c r="B724" s="46" t="s">
        <v>396</v>
      </c>
      <c r="C724" s="41" t="s">
        <v>396</v>
      </c>
      <c r="D724" s="47">
        <v>0</v>
      </c>
      <c r="E724" s="47">
        <v>0</v>
      </c>
      <c r="F724" s="47">
        <v>0</v>
      </c>
      <c r="G724" s="89">
        <v>5.4999999999999997E-3</v>
      </c>
      <c r="H724" s="89">
        <v>5.4999999999999997E-3</v>
      </c>
      <c r="I724" s="89">
        <f t="shared" si="87"/>
        <v>6.5999999999999991E-3</v>
      </c>
      <c r="J724" s="105" t="s">
        <v>1032</v>
      </c>
    </row>
    <row r="725" spans="1:10" ht="58.65" customHeight="1">
      <c r="B725" s="46" t="s">
        <v>397</v>
      </c>
      <c r="C725" s="41" t="s">
        <v>397</v>
      </c>
      <c r="D725" s="47">
        <v>0</v>
      </c>
      <c r="E725" s="47">
        <v>0</v>
      </c>
      <c r="F725" s="47">
        <v>0</v>
      </c>
      <c r="G725" s="89">
        <v>1.4500000000000001E-2</v>
      </c>
      <c r="H725" s="89">
        <v>1.4500000000000001E-2</v>
      </c>
      <c r="I725" s="89">
        <f t="shared" si="87"/>
        <v>1.7399999999999999E-2</v>
      </c>
      <c r="J725" s="105" t="s">
        <v>1033</v>
      </c>
    </row>
    <row r="726" spans="1:10" ht="51.6" customHeight="1">
      <c r="B726" s="83" t="s">
        <v>398</v>
      </c>
      <c r="C726" s="41" t="s">
        <v>399</v>
      </c>
      <c r="D726" s="47">
        <v>0</v>
      </c>
      <c r="E726" s="47">
        <v>0</v>
      </c>
      <c r="F726" s="47">
        <v>0</v>
      </c>
      <c r="G726" s="47">
        <v>84.5</v>
      </c>
      <c r="H726" s="47">
        <v>29</v>
      </c>
      <c r="I726" s="47">
        <f t="shared" si="87"/>
        <v>34.799999999999997</v>
      </c>
      <c r="J726" s="105" t="s">
        <v>1034</v>
      </c>
    </row>
    <row r="727" spans="1:10" ht="51.6" customHeight="1">
      <c r="B727" s="87" t="s">
        <v>400</v>
      </c>
      <c r="C727" s="96" t="s">
        <v>401</v>
      </c>
      <c r="D727" s="47">
        <v>0</v>
      </c>
      <c r="E727" s="47">
        <v>0</v>
      </c>
      <c r="F727" s="47">
        <v>0</v>
      </c>
      <c r="G727" s="47">
        <v>84.5</v>
      </c>
      <c r="H727" s="47">
        <v>39.5</v>
      </c>
      <c r="I727" s="47">
        <f t="shared" si="87"/>
        <v>47.4</v>
      </c>
      <c r="J727" s="105" t="s">
        <v>1035</v>
      </c>
    </row>
    <row r="728" spans="1:10" ht="51.6" customHeight="1">
      <c r="B728" s="87" t="s">
        <v>402</v>
      </c>
      <c r="C728" s="96" t="s">
        <v>403</v>
      </c>
      <c r="D728" s="47">
        <v>0</v>
      </c>
      <c r="E728" s="47">
        <v>0</v>
      </c>
      <c r="F728" s="47">
        <v>0</v>
      </c>
      <c r="G728" s="47">
        <v>84.5</v>
      </c>
      <c r="H728" s="47">
        <v>21.25</v>
      </c>
      <c r="I728" s="47">
        <f t="shared" si="87"/>
        <v>25.5</v>
      </c>
      <c r="J728" s="105" t="s">
        <v>1036</v>
      </c>
    </row>
    <row r="729" spans="1:10" ht="62.1" customHeight="1">
      <c r="B729" s="87" t="s">
        <v>404</v>
      </c>
      <c r="C729" s="96" t="s">
        <v>405</v>
      </c>
      <c r="D729" s="47">
        <v>0</v>
      </c>
      <c r="E729" s="47">
        <v>0</v>
      </c>
      <c r="F729" s="47">
        <v>0</v>
      </c>
      <c r="G729" s="47">
        <v>84.5</v>
      </c>
      <c r="H729" s="47">
        <v>21</v>
      </c>
      <c r="I729" s="47">
        <f t="shared" si="87"/>
        <v>25.2</v>
      </c>
      <c r="J729" s="105" t="s">
        <v>1037</v>
      </c>
    </row>
    <row r="730" spans="1:10" ht="116.1" customHeight="1">
      <c r="A730" s="48"/>
      <c r="B730" s="83" t="s">
        <v>1038</v>
      </c>
      <c r="C730" s="96" t="s">
        <v>1039</v>
      </c>
      <c r="D730" s="47">
        <v>0</v>
      </c>
      <c r="E730" s="47">
        <v>0</v>
      </c>
      <c r="F730" s="47">
        <v>0</v>
      </c>
      <c r="G730" s="47">
        <v>40</v>
      </c>
      <c r="H730" s="47">
        <v>18</v>
      </c>
      <c r="I730" s="47">
        <f t="shared" si="87"/>
        <v>21.599999999999998</v>
      </c>
      <c r="J730" s="105" t="s">
        <v>1040</v>
      </c>
    </row>
    <row r="731" spans="1:10" ht="31.95" customHeight="1">
      <c r="A731" s="48"/>
      <c r="B731" s="83" t="s">
        <v>406</v>
      </c>
      <c r="C731" s="41" t="s">
        <v>406</v>
      </c>
      <c r="D731" s="47">
        <v>0</v>
      </c>
      <c r="E731" s="47">
        <v>0</v>
      </c>
      <c r="F731" s="47">
        <v>0</v>
      </c>
      <c r="G731" s="47">
        <v>79.5</v>
      </c>
      <c r="H731" s="47">
        <v>25</v>
      </c>
      <c r="I731" s="47">
        <f t="shared" si="87"/>
        <v>30</v>
      </c>
      <c r="J731" s="104" t="s">
        <v>1658</v>
      </c>
    </row>
    <row r="732" spans="1:10" ht="38.1" customHeight="1">
      <c r="A732" s="48"/>
      <c r="B732" s="87" t="s">
        <v>407</v>
      </c>
      <c r="C732" s="106" t="s">
        <v>408</v>
      </c>
      <c r="D732" s="47">
        <v>0</v>
      </c>
      <c r="E732" s="47">
        <v>0</v>
      </c>
      <c r="F732" s="47">
        <v>0</v>
      </c>
      <c r="G732" s="47">
        <v>79.5</v>
      </c>
      <c r="H732" s="47">
        <v>34.5</v>
      </c>
      <c r="I732" s="47">
        <f t="shared" si="87"/>
        <v>41.4</v>
      </c>
      <c r="J732" s="105" t="s">
        <v>1035</v>
      </c>
    </row>
    <row r="733" spans="1:10" ht="51" customHeight="1">
      <c r="A733" s="48"/>
      <c r="B733" s="87" t="s">
        <v>409</v>
      </c>
      <c r="C733" s="106" t="s">
        <v>410</v>
      </c>
      <c r="D733" s="47">
        <v>0</v>
      </c>
      <c r="E733" s="47">
        <v>0</v>
      </c>
      <c r="F733" s="47">
        <v>0</v>
      </c>
      <c r="G733" s="47">
        <v>79.5</v>
      </c>
      <c r="H733" s="47">
        <v>18.25</v>
      </c>
      <c r="I733" s="47">
        <f t="shared" si="87"/>
        <v>21.9</v>
      </c>
      <c r="J733" s="105" t="s">
        <v>1036</v>
      </c>
    </row>
    <row r="734" spans="1:10" ht="58.65" customHeight="1">
      <c r="A734" s="48"/>
      <c r="B734" s="87" t="s">
        <v>411</v>
      </c>
      <c r="C734" s="106" t="s">
        <v>412</v>
      </c>
      <c r="D734" s="47">
        <v>0</v>
      </c>
      <c r="E734" s="47">
        <v>0</v>
      </c>
      <c r="F734" s="47">
        <v>0</v>
      </c>
      <c r="G734" s="47">
        <v>79.5</v>
      </c>
      <c r="H734" s="47">
        <v>16.5</v>
      </c>
      <c r="I734" s="47">
        <f t="shared" si="87"/>
        <v>19.8</v>
      </c>
      <c r="J734" s="105" t="s">
        <v>1037</v>
      </c>
    </row>
    <row r="735" spans="1:10" ht="51.6" customHeight="1">
      <c r="A735" s="48"/>
      <c r="B735" s="87" t="s">
        <v>413</v>
      </c>
      <c r="C735" s="106" t="s">
        <v>414</v>
      </c>
      <c r="D735" s="47">
        <v>0</v>
      </c>
      <c r="E735" s="47">
        <v>0</v>
      </c>
      <c r="F735" s="47">
        <v>0</v>
      </c>
      <c r="G735" s="47">
        <v>900</v>
      </c>
      <c r="H735" s="47">
        <v>90</v>
      </c>
      <c r="I735" s="47">
        <f t="shared" si="83"/>
        <v>108</v>
      </c>
      <c r="J735" s="105" t="s">
        <v>1041</v>
      </c>
    </row>
    <row r="736" spans="1:10" ht="46.95" customHeight="1">
      <c r="A736" s="48"/>
      <c r="B736" s="87" t="s">
        <v>415</v>
      </c>
      <c r="C736" s="106" t="s">
        <v>416</v>
      </c>
      <c r="D736" s="47">
        <v>0</v>
      </c>
      <c r="E736" s="47">
        <v>0</v>
      </c>
      <c r="F736" s="47">
        <v>0</v>
      </c>
      <c r="G736" s="47">
        <v>750</v>
      </c>
      <c r="H736" s="47">
        <v>90</v>
      </c>
      <c r="I736" s="47">
        <f t="shared" si="83"/>
        <v>108</v>
      </c>
      <c r="J736" s="105" t="s">
        <v>1043</v>
      </c>
    </row>
    <row r="737" spans="1:10" ht="42.45" customHeight="1">
      <c r="A737" s="48"/>
      <c r="B737" s="87" t="s">
        <v>417</v>
      </c>
      <c r="C737" s="106" t="s">
        <v>418</v>
      </c>
      <c r="D737" s="47">
        <v>0</v>
      </c>
      <c r="E737" s="47">
        <v>0</v>
      </c>
      <c r="F737" s="47">
        <v>0</v>
      </c>
      <c r="G737" s="47">
        <v>600</v>
      </c>
      <c r="H737" s="47">
        <v>90</v>
      </c>
      <c r="I737" s="47">
        <f t="shared" si="83"/>
        <v>108</v>
      </c>
      <c r="J737" s="105" t="s">
        <v>1042</v>
      </c>
    </row>
    <row r="738" spans="1:10" ht="46.95" customHeight="1">
      <c r="A738" s="48"/>
      <c r="B738" s="87" t="s">
        <v>419</v>
      </c>
      <c r="C738" s="106" t="s">
        <v>420</v>
      </c>
      <c r="D738" s="47">
        <v>0</v>
      </c>
      <c r="E738" s="47">
        <v>0</v>
      </c>
      <c r="F738" s="47">
        <v>0</v>
      </c>
      <c r="G738" s="47">
        <v>450</v>
      </c>
      <c r="H738" s="47">
        <v>90</v>
      </c>
      <c r="I738" s="47">
        <f t="shared" si="83"/>
        <v>108</v>
      </c>
      <c r="J738" s="105" t="s">
        <v>1044</v>
      </c>
    </row>
    <row r="739" spans="1:10" ht="44.4" customHeight="1">
      <c r="A739" s="48"/>
      <c r="B739" s="69" t="s">
        <v>421</v>
      </c>
      <c r="C739" s="41" t="s">
        <v>422</v>
      </c>
      <c r="D739" s="47">
        <v>0</v>
      </c>
      <c r="E739" s="47">
        <v>0</v>
      </c>
      <c r="F739" s="47">
        <v>0</v>
      </c>
      <c r="G739" s="47">
        <v>35</v>
      </c>
      <c r="H739" s="47">
        <v>35</v>
      </c>
      <c r="I739" s="47">
        <f t="shared" si="83"/>
        <v>42</v>
      </c>
      <c r="J739" s="105" t="s">
        <v>421</v>
      </c>
    </row>
    <row r="740" spans="1:10" ht="53.7" customHeight="1">
      <c r="A740" s="48"/>
      <c r="B740" s="221" t="s">
        <v>423</v>
      </c>
      <c r="C740" s="41" t="s">
        <v>424</v>
      </c>
      <c r="D740" s="47">
        <v>200</v>
      </c>
      <c r="E740" s="47">
        <v>200</v>
      </c>
      <c r="F740" s="47">
        <v>200</v>
      </c>
      <c r="G740" s="47">
        <v>25</v>
      </c>
      <c r="H740" s="47">
        <v>25</v>
      </c>
      <c r="I740" s="47">
        <f t="shared" si="83"/>
        <v>30</v>
      </c>
      <c r="J740" s="104" t="s">
        <v>1045</v>
      </c>
    </row>
    <row r="741" spans="1:10" ht="52.35" customHeight="1">
      <c r="A741" s="48"/>
      <c r="B741" s="222"/>
      <c r="C741" s="41" t="s">
        <v>425</v>
      </c>
      <c r="D741" s="47">
        <v>200</v>
      </c>
      <c r="E741" s="47">
        <v>200</v>
      </c>
      <c r="F741" s="47">
        <v>200</v>
      </c>
      <c r="G741" s="47">
        <v>100</v>
      </c>
      <c r="H741" s="47">
        <v>100</v>
      </c>
      <c r="I741" s="47">
        <f t="shared" si="83"/>
        <v>120</v>
      </c>
      <c r="J741" s="104" t="s">
        <v>1046</v>
      </c>
    </row>
    <row r="742" spans="1:10" ht="38.1" customHeight="1">
      <c r="A742" s="48"/>
      <c r="B742" s="222"/>
      <c r="C742" s="41" t="s">
        <v>426</v>
      </c>
      <c r="D742" s="47">
        <v>200</v>
      </c>
      <c r="E742" s="47">
        <v>200</v>
      </c>
      <c r="F742" s="47">
        <v>200</v>
      </c>
      <c r="G742" s="47">
        <v>50</v>
      </c>
      <c r="H742" s="47">
        <v>50</v>
      </c>
      <c r="I742" s="47">
        <f t="shared" si="83"/>
        <v>60</v>
      </c>
      <c r="J742" s="104" t="s">
        <v>1045</v>
      </c>
    </row>
    <row r="743" spans="1:10" ht="44.1" customHeight="1">
      <c r="A743" s="48"/>
      <c r="B743" s="223"/>
      <c r="C743" s="41" t="s">
        <v>427</v>
      </c>
      <c r="D743" s="47">
        <v>200</v>
      </c>
      <c r="E743" s="47">
        <v>200</v>
      </c>
      <c r="F743" s="47">
        <v>200</v>
      </c>
      <c r="G743" s="47">
        <v>200</v>
      </c>
      <c r="H743" s="47">
        <v>200</v>
      </c>
      <c r="I743" s="47">
        <f t="shared" si="83"/>
        <v>240</v>
      </c>
      <c r="J743" s="104" t="s">
        <v>1046</v>
      </c>
    </row>
    <row r="744" spans="1:10" ht="31.95" customHeight="1">
      <c r="A744" s="48"/>
      <c r="B744" s="88" t="s">
        <v>428</v>
      </c>
      <c r="C744" s="41" t="s">
        <v>429</v>
      </c>
      <c r="D744" s="47">
        <v>0</v>
      </c>
      <c r="E744" s="47">
        <v>0</v>
      </c>
      <c r="F744" s="47">
        <v>0</v>
      </c>
      <c r="G744" s="47">
        <v>19</v>
      </c>
      <c r="H744" s="47">
        <v>19</v>
      </c>
      <c r="I744" s="47">
        <f t="shared" si="83"/>
        <v>22.8</v>
      </c>
      <c r="J744" s="105" t="s">
        <v>1047</v>
      </c>
    </row>
    <row r="745" spans="1:10" ht="39.450000000000003" customHeight="1">
      <c r="A745" s="48"/>
      <c r="B745" s="88" t="s">
        <v>428</v>
      </c>
      <c r="C745" s="41" t="s">
        <v>430</v>
      </c>
      <c r="D745" s="47">
        <v>0</v>
      </c>
      <c r="E745" s="47">
        <v>0</v>
      </c>
      <c r="F745" s="47">
        <v>0</v>
      </c>
      <c r="G745" s="47">
        <v>35</v>
      </c>
      <c r="H745" s="47">
        <v>35</v>
      </c>
      <c r="I745" s="47">
        <f t="shared" si="83"/>
        <v>42</v>
      </c>
      <c r="J745" s="105" t="s">
        <v>1048</v>
      </c>
    </row>
    <row r="746" spans="1:10" ht="28.8">
      <c r="A746" s="48"/>
      <c r="B746" s="83" t="s">
        <v>431</v>
      </c>
      <c r="C746" s="41" t="s">
        <v>432</v>
      </c>
      <c r="D746" s="47">
        <v>0</v>
      </c>
      <c r="E746" s="47">
        <v>0</v>
      </c>
      <c r="F746" s="47">
        <v>0</v>
      </c>
      <c r="G746" s="47">
        <v>0.91</v>
      </c>
      <c r="H746" s="47">
        <v>0.18</v>
      </c>
      <c r="I746" s="47">
        <f t="shared" si="83"/>
        <v>0.216</v>
      </c>
      <c r="J746" s="105" t="s">
        <v>433</v>
      </c>
    </row>
    <row r="747" spans="1:10" ht="28.8">
      <c r="A747" s="48"/>
      <c r="B747" s="83" t="s">
        <v>431</v>
      </c>
      <c r="C747" s="41" t="s">
        <v>434</v>
      </c>
      <c r="D747" s="47">
        <v>0</v>
      </c>
      <c r="E747" s="47">
        <v>0</v>
      </c>
      <c r="F747" s="47">
        <v>0</v>
      </c>
      <c r="G747" s="47">
        <v>0.91</v>
      </c>
      <c r="H747" s="47">
        <v>0.5</v>
      </c>
      <c r="I747" s="47">
        <f t="shared" si="83"/>
        <v>0.6</v>
      </c>
      <c r="J747" s="105" t="s">
        <v>435</v>
      </c>
    </row>
    <row r="748" spans="1:10" ht="340.35" customHeight="1">
      <c r="A748" s="48"/>
      <c r="B748" s="83" t="s">
        <v>1054</v>
      </c>
      <c r="C748" s="41" t="s">
        <v>1055</v>
      </c>
      <c r="D748" s="47">
        <v>0</v>
      </c>
      <c r="E748" s="47">
        <v>0</v>
      </c>
      <c r="F748" s="47">
        <v>0</v>
      </c>
      <c r="G748" s="47">
        <v>600</v>
      </c>
      <c r="H748" s="47">
        <v>180</v>
      </c>
      <c r="I748" s="47">
        <f t="shared" si="83"/>
        <v>216</v>
      </c>
      <c r="J748" s="105" t="s">
        <v>1050</v>
      </c>
    </row>
    <row r="749" spans="1:10" ht="393.45" customHeight="1">
      <c r="A749" s="48"/>
      <c r="B749" s="83" t="s">
        <v>1053</v>
      </c>
      <c r="C749" s="41" t="s">
        <v>1056</v>
      </c>
      <c r="D749" s="47">
        <v>0</v>
      </c>
      <c r="E749" s="47">
        <v>0</v>
      </c>
      <c r="F749" s="47">
        <v>0</v>
      </c>
      <c r="G749" s="47">
        <v>10</v>
      </c>
      <c r="H749" s="47">
        <v>3</v>
      </c>
      <c r="I749" s="47">
        <f>H749*1.2</f>
        <v>3.5999999999999996</v>
      </c>
      <c r="J749" s="105" t="s">
        <v>1049</v>
      </c>
    </row>
    <row r="750" spans="1:10" ht="210.6" customHeight="1">
      <c r="A750" s="48"/>
      <c r="B750" s="83" t="s">
        <v>1052</v>
      </c>
      <c r="C750" s="41" t="s">
        <v>1051</v>
      </c>
      <c r="D750" s="47">
        <v>0</v>
      </c>
      <c r="E750" s="47">
        <v>0</v>
      </c>
      <c r="F750" s="47">
        <v>0</v>
      </c>
      <c r="G750" s="47">
        <v>10</v>
      </c>
      <c r="H750" s="47">
        <v>3</v>
      </c>
      <c r="I750" s="47">
        <f>H750*1.2</f>
        <v>3.5999999999999996</v>
      </c>
      <c r="J750" s="105" t="s">
        <v>1057</v>
      </c>
    </row>
    <row r="751" spans="1:10" ht="216">
      <c r="A751" s="48"/>
      <c r="B751" s="83" t="s">
        <v>1695</v>
      </c>
      <c r="C751" s="41" t="s">
        <v>1696</v>
      </c>
      <c r="D751" s="47">
        <v>0</v>
      </c>
      <c r="E751" s="47">
        <v>0</v>
      </c>
      <c r="F751" s="47">
        <v>0</v>
      </c>
      <c r="G751" s="47">
        <v>40</v>
      </c>
      <c r="H751" s="47">
        <v>8</v>
      </c>
      <c r="I751" s="47">
        <f>H751*1.2</f>
        <v>9.6</v>
      </c>
      <c r="J751" s="105" t="s">
        <v>1699</v>
      </c>
    </row>
    <row r="752" spans="1:10" ht="210.6" customHeight="1">
      <c r="A752" s="48"/>
      <c r="B752" s="83" t="s">
        <v>1698</v>
      </c>
      <c r="C752" s="41" t="s">
        <v>1700</v>
      </c>
      <c r="D752" s="47">
        <v>1272</v>
      </c>
      <c r="E752" s="47">
        <v>1272</v>
      </c>
      <c r="F752" s="47">
        <v>1272</v>
      </c>
      <c r="G752" s="47">
        <v>0</v>
      </c>
      <c r="H752" s="47">
        <v>0</v>
      </c>
      <c r="I752" s="47">
        <f>H752*1.2</f>
        <v>0</v>
      </c>
      <c r="J752" s="105" t="s">
        <v>1701</v>
      </c>
    </row>
    <row r="753" spans="1:10" ht="25.2" customHeight="1">
      <c r="A753" s="48"/>
      <c r="B753" s="83" t="s">
        <v>438</v>
      </c>
      <c r="C753" s="41" t="s">
        <v>439</v>
      </c>
      <c r="D753" s="47">
        <v>0</v>
      </c>
      <c r="E753" s="47">
        <v>0</v>
      </c>
      <c r="F753" s="47">
        <v>0</v>
      </c>
      <c r="G753" s="47">
        <v>0.25</v>
      </c>
      <c r="H753" s="47">
        <v>0.18</v>
      </c>
      <c r="I753" s="47">
        <f t="shared" si="83"/>
        <v>0.216</v>
      </c>
      <c r="J753" s="105" t="s">
        <v>440</v>
      </c>
    </row>
    <row r="754" spans="1:10" ht="40.65" customHeight="1">
      <c r="A754" s="48"/>
      <c r="B754" s="83" t="s">
        <v>441</v>
      </c>
      <c r="C754" s="41" t="s">
        <v>441</v>
      </c>
      <c r="D754" s="47">
        <v>0</v>
      </c>
      <c r="E754" s="47">
        <v>0</v>
      </c>
      <c r="F754" s="47">
        <v>0</v>
      </c>
      <c r="G754" s="47">
        <v>0</v>
      </c>
      <c r="H754" s="47">
        <v>0</v>
      </c>
      <c r="I754" s="47">
        <f t="shared" si="83"/>
        <v>0</v>
      </c>
      <c r="J754" s="105" t="s">
        <v>442</v>
      </c>
    </row>
    <row r="755" spans="1:10" ht="30.6" customHeight="1">
      <c r="A755" s="48"/>
      <c r="B755" s="46" t="s">
        <v>443</v>
      </c>
      <c r="C755" s="41" t="s">
        <v>443</v>
      </c>
      <c r="D755" s="47">
        <v>0</v>
      </c>
      <c r="E755" s="47">
        <v>0</v>
      </c>
      <c r="F755" s="47">
        <v>0</v>
      </c>
      <c r="G755" s="47">
        <v>0</v>
      </c>
      <c r="H755" s="47">
        <v>0</v>
      </c>
      <c r="I755" s="47">
        <f t="shared" si="83"/>
        <v>0</v>
      </c>
      <c r="J755" s="105" t="s">
        <v>442</v>
      </c>
    </row>
    <row r="756" spans="1:10" ht="30.6" customHeight="1">
      <c r="A756" s="48"/>
      <c r="B756" s="46" t="s">
        <v>444</v>
      </c>
      <c r="C756" s="41" t="s">
        <v>445</v>
      </c>
      <c r="D756" s="47">
        <v>0</v>
      </c>
      <c r="E756" s="47">
        <v>0</v>
      </c>
      <c r="F756" s="47">
        <v>0</v>
      </c>
      <c r="G756" s="47">
        <v>35</v>
      </c>
      <c r="H756" s="98">
        <v>35</v>
      </c>
      <c r="I756" s="98">
        <f t="shared" si="83"/>
        <v>42</v>
      </c>
      <c r="J756" s="105" t="s">
        <v>1058</v>
      </c>
    </row>
    <row r="757" spans="1:10" ht="30.6" customHeight="1">
      <c r="A757" s="48"/>
      <c r="B757" s="46" t="s">
        <v>446</v>
      </c>
      <c r="C757" s="41" t="s">
        <v>446</v>
      </c>
      <c r="D757" s="47">
        <v>0</v>
      </c>
      <c r="E757" s="47">
        <v>0</v>
      </c>
      <c r="F757" s="47">
        <v>0</v>
      </c>
      <c r="G757" s="47">
        <v>1</v>
      </c>
      <c r="H757" s="98">
        <v>1</v>
      </c>
      <c r="I757" s="98">
        <f t="shared" si="83"/>
        <v>1.2</v>
      </c>
      <c r="J757" s="105" t="s">
        <v>447</v>
      </c>
    </row>
    <row r="758" spans="1:10" ht="43.2">
      <c r="A758" s="48"/>
      <c r="B758" s="46" t="s">
        <v>1059</v>
      </c>
      <c r="C758" s="41" t="s">
        <v>1693</v>
      </c>
      <c r="D758" s="47">
        <v>0</v>
      </c>
      <c r="E758" s="47">
        <v>45</v>
      </c>
      <c r="F758" s="47">
        <v>45</v>
      </c>
      <c r="G758" s="47">
        <v>33</v>
      </c>
      <c r="H758" s="98">
        <v>27.5</v>
      </c>
      <c r="I758" s="98">
        <f t="shared" si="83"/>
        <v>33</v>
      </c>
      <c r="J758" s="105" t="s">
        <v>1692</v>
      </c>
    </row>
    <row r="759" spans="1:10" ht="30.6" customHeight="1">
      <c r="A759" s="48"/>
      <c r="B759" s="46" t="s">
        <v>1059</v>
      </c>
      <c r="C759" s="41" t="s">
        <v>1694</v>
      </c>
      <c r="D759" s="47">
        <v>45</v>
      </c>
      <c r="E759" s="47">
        <v>45</v>
      </c>
      <c r="F759" s="47">
        <v>45</v>
      </c>
      <c r="G759" s="47">
        <v>33</v>
      </c>
      <c r="H759" s="98">
        <v>18.5</v>
      </c>
      <c r="I759" s="98">
        <f t="shared" ref="I759" si="88">H759*1.2</f>
        <v>22.2</v>
      </c>
      <c r="J759" s="105" t="s">
        <v>1691</v>
      </c>
    </row>
    <row r="760" spans="1:10" ht="30.6" customHeight="1">
      <c r="A760" s="48"/>
      <c r="B760" s="46" t="s">
        <v>448</v>
      </c>
      <c r="C760" s="41" t="s">
        <v>449</v>
      </c>
      <c r="D760" s="47">
        <v>115</v>
      </c>
      <c r="E760" s="47">
        <v>115</v>
      </c>
      <c r="F760" s="47">
        <v>115</v>
      </c>
      <c r="G760" s="47">
        <v>0</v>
      </c>
      <c r="H760" s="98">
        <v>0</v>
      </c>
      <c r="I760" s="98">
        <v>0</v>
      </c>
      <c r="J760" s="105" t="s">
        <v>1659</v>
      </c>
    </row>
    <row r="761" spans="1:10" ht="30.6" customHeight="1">
      <c r="A761" s="48"/>
      <c r="B761" s="46" t="s">
        <v>448</v>
      </c>
      <c r="C761" s="41" t="s">
        <v>450</v>
      </c>
      <c r="D761" s="47">
        <v>0</v>
      </c>
      <c r="E761" s="47">
        <v>0</v>
      </c>
      <c r="F761" s="47">
        <v>0</v>
      </c>
      <c r="G761" s="47">
        <v>0</v>
      </c>
      <c r="H761" s="98">
        <v>0</v>
      </c>
      <c r="I761" s="98">
        <v>0</v>
      </c>
      <c r="J761" s="105" t="s">
        <v>451</v>
      </c>
    </row>
    <row r="762" spans="1:10" ht="30.6" customHeight="1">
      <c r="A762" s="48"/>
      <c r="B762" s="46" t="s">
        <v>452</v>
      </c>
      <c r="C762" s="41" t="s">
        <v>453</v>
      </c>
      <c r="D762" s="47">
        <v>0</v>
      </c>
      <c r="E762" s="47">
        <v>0</v>
      </c>
      <c r="F762" s="47">
        <v>0</v>
      </c>
      <c r="G762" s="47">
        <v>10</v>
      </c>
      <c r="H762" s="47">
        <v>10</v>
      </c>
      <c r="I762" s="98">
        <f t="shared" si="83"/>
        <v>12</v>
      </c>
      <c r="J762" s="105" t="s">
        <v>1060</v>
      </c>
    </row>
    <row r="763" spans="1:10" ht="30.6" customHeight="1">
      <c r="A763" s="48"/>
      <c r="B763" s="46" t="s">
        <v>452</v>
      </c>
      <c r="C763" s="41" t="s">
        <v>454</v>
      </c>
      <c r="D763" s="47">
        <v>0</v>
      </c>
      <c r="E763" s="47">
        <v>0</v>
      </c>
      <c r="F763" s="47">
        <v>0</v>
      </c>
      <c r="G763" s="47">
        <v>27</v>
      </c>
      <c r="H763" s="47">
        <v>27</v>
      </c>
      <c r="I763" s="98">
        <f t="shared" si="83"/>
        <v>32.4</v>
      </c>
      <c r="J763" s="105" t="s">
        <v>1060</v>
      </c>
    </row>
    <row r="764" spans="1:10" ht="133.19999999999999" customHeight="1">
      <c r="A764" s="48"/>
      <c r="B764" s="49" t="s">
        <v>455</v>
      </c>
      <c r="C764" s="41" t="s">
        <v>456</v>
      </c>
      <c r="D764" s="47">
        <v>1</v>
      </c>
      <c r="E764" s="47">
        <v>1</v>
      </c>
      <c r="F764" s="47">
        <v>1</v>
      </c>
      <c r="G764" s="47">
        <v>17</v>
      </c>
      <c r="H764" s="47">
        <v>17</v>
      </c>
      <c r="I764" s="98">
        <f t="shared" si="83"/>
        <v>20.399999999999999</v>
      </c>
      <c r="J764" s="105" t="s">
        <v>1061</v>
      </c>
    </row>
    <row r="765" spans="1:10" ht="191.85" customHeight="1">
      <c r="A765" s="48"/>
      <c r="B765" s="46" t="s">
        <v>457</v>
      </c>
      <c r="C765" s="41" t="s">
        <v>458</v>
      </c>
      <c r="D765" s="47">
        <v>1</v>
      </c>
      <c r="E765" s="47">
        <v>1</v>
      </c>
      <c r="F765" s="47">
        <v>1</v>
      </c>
      <c r="G765" s="47">
        <v>55</v>
      </c>
      <c r="H765" s="47">
        <v>55</v>
      </c>
      <c r="I765" s="98">
        <f t="shared" si="83"/>
        <v>66</v>
      </c>
      <c r="J765" s="105" t="s">
        <v>459</v>
      </c>
    </row>
    <row r="766" spans="1:10">
      <c r="A766" s="48"/>
      <c r="B766" s="48"/>
      <c r="D766" s="61"/>
      <c r="E766" s="61"/>
      <c r="F766" s="61"/>
      <c r="G766" s="60"/>
      <c r="H766" s="72"/>
      <c r="I766" s="72"/>
      <c r="J766" s="202"/>
    </row>
    <row r="767" spans="1:10">
      <c r="A767" s="55" t="s">
        <v>460</v>
      </c>
      <c r="B767" s="55"/>
      <c r="C767" s="39"/>
      <c r="D767" s="56"/>
      <c r="E767" s="56"/>
      <c r="F767" s="56"/>
      <c r="G767" s="56"/>
      <c r="H767" s="56"/>
      <c r="I767" s="56"/>
      <c r="J767" s="199"/>
    </row>
    <row r="768" spans="1:10" ht="52.35" customHeight="1">
      <c r="B768" s="46" t="s">
        <v>461</v>
      </c>
      <c r="C768" s="41" t="s">
        <v>462</v>
      </c>
      <c r="D768" s="47">
        <v>0</v>
      </c>
      <c r="E768" s="47">
        <v>0</v>
      </c>
      <c r="F768" s="47">
        <v>0</v>
      </c>
      <c r="G768" s="47">
        <v>0</v>
      </c>
      <c r="H768" s="47">
        <v>0</v>
      </c>
      <c r="I768" s="47">
        <f t="shared" si="83"/>
        <v>0</v>
      </c>
      <c r="J768" s="104"/>
    </row>
    <row r="769" spans="1:10" ht="131.85" customHeight="1">
      <c r="A769" s="48"/>
      <c r="B769" s="46" t="s">
        <v>463</v>
      </c>
      <c r="C769" s="41" t="s">
        <v>464</v>
      </c>
      <c r="D769" s="47">
        <v>0</v>
      </c>
      <c r="E769" s="47">
        <v>0</v>
      </c>
      <c r="F769" s="47">
        <v>0</v>
      </c>
      <c r="G769" s="47">
        <v>27</v>
      </c>
      <c r="H769" s="47">
        <v>5.9</v>
      </c>
      <c r="I769" s="47">
        <f t="shared" si="83"/>
        <v>7.08</v>
      </c>
      <c r="J769" s="105" t="s">
        <v>465</v>
      </c>
    </row>
    <row r="770" spans="1:10" ht="109.35" customHeight="1">
      <c r="A770" s="48"/>
      <c r="B770" s="83" t="s">
        <v>466</v>
      </c>
      <c r="C770" s="41" t="s">
        <v>467</v>
      </c>
      <c r="D770" s="47">
        <v>0</v>
      </c>
      <c r="E770" s="47">
        <v>0</v>
      </c>
      <c r="F770" s="47">
        <v>0</v>
      </c>
      <c r="G770" s="47">
        <v>15</v>
      </c>
      <c r="H770" s="47">
        <v>8</v>
      </c>
      <c r="I770" s="47">
        <f t="shared" si="83"/>
        <v>9.6</v>
      </c>
      <c r="J770" s="105" t="s">
        <v>468</v>
      </c>
    </row>
    <row r="771" spans="1:10" ht="89.1" customHeight="1">
      <c r="A771" s="48"/>
      <c r="B771" s="83" t="s">
        <v>466</v>
      </c>
      <c r="C771" s="41" t="s">
        <v>469</v>
      </c>
      <c r="D771" s="47">
        <v>0</v>
      </c>
      <c r="E771" s="47">
        <v>0</v>
      </c>
      <c r="F771" s="47">
        <v>0</v>
      </c>
      <c r="G771" s="47">
        <v>5</v>
      </c>
      <c r="H771" s="47">
        <v>5</v>
      </c>
      <c r="I771" s="47">
        <f t="shared" si="83"/>
        <v>6</v>
      </c>
      <c r="J771" s="105" t="s">
        <v>470</v>
      </c>
    </row>
    <row r="772" spans="1:10" ht="55.2" customHeight="1">
      <c r="A772" s="48"/>
      <c r="B772" s="83" t="s">
        <v>466</v>
      </c>
      <c r="C772" s="41" t="s">
        <v>471</v>
      </c>
      <c r="D772" s="47">
        <v>0</v>
      </c>
      <c r="E772" s="47">
        <v>0</v>
      </c>
      <c r="F772" s="47">
        <v>0</v>
      </c>
      <c r="G772" s="47">
        <v>20</v>
      </c>
      <c r="H772" s="47">
        <v>10</v>
      </c>
      <c r="I772" s="47">
        <f t="shared" si="83"/>
        <v>12</v>
      </c>
      <c r="J772" s="105" t="s">
        <v>472</v>
      </c>
    </row>
    <row r="773" spans="1:10" ht="58.65" customHeight="1">
      <c r="A773" s="48"/>
      <c r="B773" s="83" t="s">
        <v>466</v>
      </c>
      <c r="C773" s="41" t="s">
        <v>473</v>
      </c>
      <c r="D773" s="47">
        <v>0</v>
      </c>
      <c r="E773" s="47">
        <v>0</v>
      </c>
      <c r="F773" s="47">
        <v>0</v>
      </c>
      <c r="G773" s="47">
        <v>10</v>
      </c>
      <c r="H773" s="47">
        <v>5</v>
      </c>
      <c r="I773" s="47">
        <f t="shared" si="83"/>
        <v>6</v>
      </c>
      <c r="J773" s="105" t="s">
        <v>474</v>
      </c>
    </row>
    <row r="774" spans="1:10" ht="80.099999999999994" customHeight="1">
      <c r="A774" s="48"/>
      <c r="B774" s="83" t="s">
        <v>466</v>
      </c>
      <c r="C774" s="41" t="s">
        <v>475</v>
      </c>
      <c r="D774" s="47">
        <v>0</v>
      </c>
      <c r="E774" s="47">
        <v>0</v>
      </c>
      <c r="F774" s="47">
        <v>0</v>
      </c>
      <c r="G774" s="47">
        <v>5</v>
      </c>
      <c r="H774" s="47">
        <v>4</v>
      </c>
      <c r="I774" s="47">
        <f t="shared" si="83"/>
        <v>4.8</v>
      </c>
      <c r="J774" s="105" t="s">
        <v>476</v>
      </c>
    </row>
    <row r="775" spans="1:10" ht="58.65" customHeight="1">
      <c r="A775" s="48"/>
      <c r="B775" s="83" t="s">
        <v>466</v>
      </c>
      <c r="C775" s="41" t="s">
        <v>477</v>
      </c>
      <c r="D775" s="47">
        <v>0</v>
      </c>
      <c r="E775" s="47">
        <v>0</v>
      </c>
      <c r="F775" s="47">
        <v>0</v>
      </c>
      <c r="G775" s="47">
        <v>20</v>
      </c>
      <c r="H775" s="47">
        <v>20</v>
      </c>
      <c r="I775" s="47">
        <f t="shared" si="83"/>
        <v>24</v>
      </c>
      <c r="J775" s="105" t="s">
        <v>478</v>
      </c>
    </row>
    <row r="776" spans="1:10" ht="80.099999999999994" customHeight="1">
      <c r="A776" s="48"/>
      <c r="B776" s="83" t="s">
        <v>479</v>
      </c>
      <c r="C776" s="41" t="s">
        <v>1063</v>
      </c>
      <c r="D776" s="47">
        <v>0</v>
      </c>
      <c r="E776" s="47">
        <v>0</v>
      </c>
      <c r="F776" s="47">
        <v>0</v>
      </c>
      <c r="G776" s="47">
        <v>0</v>
      </c>
      <c r="H776" s="47">
        <v>0</v>
      </c>
      <c r="I776" s="47">
        <v>0</v>
      </c>
      <c r="J776" s="105" t="s">
        <v>1062</v>
      </c>
    </row>
    <row r="777" spans="1:10" ht="60.45" customHeight="1">
      <c r="A777" s="48"/>
      <c r="B777" s="83" t="s">
        <v>484</v>
      </c>
      <c r="C777" s="41" t="s">
        <v>1697</v>
      </c>
      <c r="D777" s="47">
        <v>0</v>
      </c>
      <c r="E777" s="47">
        <v>0</v>
      </c>
      <c r="F777" s="47">
        <v>0</v>
      </c>
      <c r="G777" s="47">
        <v>11</v>
      </c>
      <c r="H777" s="47">
        <v>7.65</v>
      </c>
      <c r="I777" s="47">
        <f t="shared" si="83"/>
        <v>9.18</v>
      </c>
      <c r="J777" s="105" t="s">
        <v>486</v>
      </c>
    </row>
    <row r="778" spans="1:10" ht="54.45" customHeight="1">
      <c r="A778" s="48"/>
      <c r="B778" s="83" t="s">
        <v>484</v>
      </c>
      <c r="C778" s="41" t="s">
        <v>487</v>
      </c>
      <c r="D778" s="47">
        <v>280</v>
      </c>
      <c r="E778" s="47">
        <v>280</v>
      </c>
      <c r="F778" s="47">
        <v>280</v>
      </c>
      <c r="G778" s="47">
        <v>0</v>
      </c>
      <c r="H778" s="47">
        <v>0</v>
      </c>
      <c r="I778" s="47">
        <f t="shared" si="83"/>
        <v>0</v>
      </c>
      <c r="J778" s="105" t="s">
        <v>486</v>
      </c>
    </row>
    <row r="779" spans="1:10" ht="55.65" customHeight="1">
      <c r="A779" s="48"/>
      <c r="B779" s="83" t="s">
        <v>488</v>
      </c>
      <c r="C779" s="41" t="s">
        <v>485</v>
      </c>
      <c r="D779" s="47">
        <v>0</v>
      </c>
      <c r="E779" s="47">
        <v>0</v>
      </c>
      <c r="F779" s="47">
        <v>0</v>
      </c>
      <c r="G779" s="47">
        <v>11</v>
      </c>
      <c r="H779" s="47">
        <v>7.65</v>
      </c>
      <c r="I779" s="47">
        <f t="shared" si="83"/>
        <v>9.18</v>
      </c>
      <c r="J779" s="105" t="s">
        <v>486</v>
      </c>
    </row>
    <row r="780" spans="1:10" ht="51" customHeight="1">
      <c r="A780" s="48"/>
      <c r="B780" s="83" t="s">
        <v>488</v>
      </c>
      <c r="C780" s="41" t="s">
        <v>487</v>
      </c>
      <c r="D780" s="47">
        <v>280</v>
      </c>
      <c r="E780" s="47">
        <v>280</v>
      </c>
      <c r="F780" s="47">
        <v>280</v>
      </c>
      <c r="G780" s="47">
        <v>0</v>
      </c>
      <c r="H780" s="47">
        <v>0</v>
      </c>
      <c r="I780" s="47">
        <f t="shared" si="83"/>
        <v>0</v>
      </c>
      <c r="J780" s="105" t="s">
        <v>486</v>
      </c>
    </row>
    <row r="781" spans="1:10" ht="57.75" customHeight="1">
      <c r="A781" s="48"/>
      <c r="B781" s="83" t="s">
        <v>489</v>
      </c>
      <c r="C781" s="41" t="s">
        <v>490</v>
      </c>
      <c r="D781" s="47">
        <v>0</v>
      </c>
      <c r="E781" s="47">
        <v>0</v>
      </c>
      <c r="F781" s="47">
        <v>0</v>
      </c>
      <c r="G781" s="47">
        <v>4</v>
      </c>
      <c r="H781" s="47">
        <v>3.6</v>
      </c>
      <c r="I781" s="47">
        <f t="shared" si="83"/>
        <v>4.32</v>
      </c>
      <c r="J781" s="105" t="s">
        <v>491</v>
      </c>
    </row>
    <row r="782" spans="1:10" ht="50.25" customHeight="1">
      <c r="A782" s="48"/>
      <c r="B782" s="83" t="s">
        <v>489</v>
      </c>
      <c r="C782" s="41" t="s">
        <v>492</v>
      </c>
      <c r="D782" s="47">
        <v>130</v>
      </c>
      <c r="E782" s="47">
        <v>130</v>
      </c>
      <c r="F782" s="47">
        <v>130</v>
      </c>
      <c r="G782" s="47">
        <v>0</v>
      </c>
      <c r="H782" s="47">
        <v>0</v>
      </c>
      <c r="I782" s="47">
        <f t="shared" si="83"/>
        <v>0</v>
      </c>
      <c r="J782" s="105" t="s">
        <v>491</v>
      </c>
    </row>
    <row r="783" spans="1:10" ht="40.200000000000003" customHeight="1">
      <c r="A783" s="48"/>
      <c r="B783" s="83" t="s">
        <v>495</v>
      </c>
      <c r="C783" s="42" t="s">
        <v>957</v>
      </c>
      <c r="D783" s="47">
        <v>4830.9799999999996</v>
      </c>
      <c r="E783" s="47">
        <v>4830.9799999999996</v>
      </c>
      <c r="F783" s="47">
        <v>4830.9799999999996</v>
      </c>
      <c r="G783" s="47">
        <v>0</v>
      </c>
      <c r="H783" s="47">
        <v>0</v>
      </c>
      <c r="I783" s="47">
        <v>0</v>
      </c>
      <c r="J783" s="105" t="s">
        <v>959</v>
      </c>
    </row>
    <row r="784" spans="1:10" ht="40.200000000000003" customHeight="1">
      <c r="A784" s="48"/>
      <c r="B784" s="83" t="s">
        <v>966</v>
      </c>
      <c r="C784" s="41" t="s">
        <v>961</v>
      </c>
      <c r="D784" s="47">
        <v>486.34</v>
      </c>
      <c r="E784" s="47">
        <v>486.34</v>
      </c>
      <c r="F784" s="47">
        <v>486.34</v>
      </c>
      <c r="G784" s="47">
        <v>0</v>
      </c>
      <c r="H784" s="47">
        <v>0</v>
      </c>
      <c r="I784" s="47">
        <f>H784*1.2</f>
        <v>0</v>
      </c>
      <c r="J784" s="105" t="s">
        <v>963</v>
      </c>
    </row>
    <row r="785" spans="1:10" ht="45.75" customHeight="1">
      <c r="A785" s="48"/>
      <c r="B785" s="83" t="s">
        <v>496</v>
      </c>
      <c r="C785" s="42" t="s">
        <v>958</v>
      </c>
      <c r="D785" s="47">
        <v>4830.9799999999996</v>
      </c>
      <c r="E785" s="47">
        <v>4830.9799999999996</v>
      </c>
      <c r="F785" s="47">
        <v>4830.9799999999996</v>
      </c>
      <c r="G785" s="47">
        <v>0</v>
      </c>
      <c r="H785" s="47">
        <v>0</v>
      </c>
      <c r="I785" s="47">
        <v>0</v>
      </c>
      <c r="J785" s="105" t="s">
        <v>960</v>
      </c>
    </row>
    <row r="786" spans="1:10" ht="45.75" customHeight="1">
      <c r="A786" s="48"/>
      <c r="B786" s="83" t="s">
        <v>965</v>
      </c>
      <c r="C786" s="41" t="s">
        <v>962</v>
      </c>
      <c r="D786" s="47">
        <v>893.41</v>
      </c>
      <c r="E786" s="47">
        <v>893.41</v>
      </c>
      <c r="F786" s="47">
        <v>893.41</v>
      </c>
      <c r="G786" s="47">
        <v>0</v>
      </c>
      <c r="H786" s="47">
        <v>0</v>
      </c>
      <c r="I786" s="47">
        <f>H786*1.2</f>
        <v>0</v>
      </c>
      <c r="J786" s="105" t="s">
        <v>964</v>
      </c>
    </row>
    <row r="787" spans="1:10" ht="39.450000000000003" customHeight="1">
      <c r="A787" s="48"/>
      <c r="B787" s="83" t="s">
        <v>497</v>
      </c>
      <c r="C787" s="42" t="s">
        <v>954</v>
      </c>
      <c r="D787" s="47">
        <v>309.12</v>
      </c>
      <c r="E787" s="47">
        <v>309.12</v>
      </c>
      <c r="F787" s="47">
        <v>309.12</v>
      </c>
      <c r="G787" s="47">
        <v>0</v>
      </c>
      <c r="H787" s="47">
        <v>0</v>
      </c>
      <c r="I787" s="47">
        <v>0</v>
      </c>
      <c r="J787" s="207" t="s">
        <v>955</v>
      </c>
    </row>
    <row r="788" spans="1:10" ht="40.200000000000003" customHeight="1">
      <c r="A788" s="48"/>
      <c r="B788" s="83" t="s">
        <v>497</v>
      </c>
      <c r="C788" s="42" t="s">
        <v>953</v>
      </c>
      <c r="D788" s="47">
        <v>186.47</v>
      </c>
      <c r="E788" s="47">
        <v>186.47</v>
      </c>
      <c r="F788" s="47">
        <v>186.47</v>
      </c>
      <c r="G788" s="47">
        <v>0</v>
      </c>
      <c r="H788" s="47">
        <v>0</v>
      </c>
      <c r="I788" s="47">
        <v>0</v>
      </c>
      <c r="J788" s="105" t="s">
        <v>956</v>
      </c>
    </row>
    <row r="789" spans="1:10" ht="54.45" customHeight="1">
      <c r="A789" s="48"/>
      <c r="B789" s="83" t="s">
        <v>498</v>
      </c>
      <c r="C789" s="41" t="s">
        <v>499</v>
      </c>
      <c r="D789" s="47">
        <v>49</v>
      </c>
      <c r="E789" s="47">
        <v>49</v>
      </c>
      <c r="F789" s="47">
        <v>49</v>
      </c>
      <c r="G789" s="47">
        <v>0</v>
      </c>
      <c r="H789" s="47">
        <v>0</v>
      </c>
      <c r="I789" s="47">
        <v>0</v>
      </c>
      <c r="J789" s="105" t="s">
        <v>1064</v>
      </c>
    </row>
    <row r="790" spans="1:10" ht="35.4" customHeight="1">
      <c r="A790" s="48"/>
      <c r="B790" s="83" t="s">
        <v>498</v>
      </c>
      <c r="C790" s="41" t="s">
        <v>1065</v>
      </c>
      <c r="D790" s="47">
        <v>10</v>
      </c>
      <c r="E790" s="47">
        <v>10</v>
      </c>
      <c r="F790" s="47">
        <v>10</v>
      </c>
      <c r="G790" s="47">
        <v>0</v>
      </c>
      <c r="H790" s="47">
        <v>0</v>
      </c>
      <c r="I790" s="47">
        <v>0</v>
      </c>
      <c r="J790" s="104" t="s">
        <v>500</v>
      </c>
    </row>
    <row r="791" spans="1:10" ht="22.65" customHeight="1">
      <c r="A791" s="48"/>
      <c r="B791" s="224" t="s">
        <v>1161</v>
      </c>
      <c r="C791" s="225"/>
      <c r="D791" s="225"/>
      <c r="E791" s="225"/>
      <c r="F791" s="225"/>
      <c r="G791" s="225"/>
      <c r="H791" s="225"/>
      <c r="I791" s="225"/>
      <c r="J791" s="225"/>
    </row>
    <row r="792" spans="1:10" ht="112.2" customHeight="1">
      <c r="A792" s="48"/>
      <c r="B792" s="83" t="s">
        <v>1092</v>
      </c>
      <c r="C792" s="41" t="s">
        <v>1099</v>
      </c>
      <c r="D792" s="47">
        <v>60</v>
      </c>
      <c r="E792" s="47">
        <v>60</v>
      </c>
      <c r="F792" s="47">
        <v>60</v>
      </c>
      <c r="G792" s="47">
        <v>6.5</v>
      </c>
      <c r="H792" s="47">
        <v>6.5</v>
      </c>
      <c r="I792" s="47">
        <f t="shared" ref="I792:I830" si="89">H792*1.2</f>
        <v>7.8</v>
      </c>
      <c r="J792" s="105" t="s">
        <v>1095</v>
      </c>
    </row>
    <row r="793" spans="1:10" ht="60.45" customHeight="1">
      <c r="A793" s="48"/>
      <c r="B793" s="83" t="s">
        <v>1097</v>
      </c>
      <c r="C793" s="41" t="s">
        <v>1100</v>
      </c>
      <c r="D793" s="47">
        <v>60</v>
      </c>
      <c r="E793" s="47">
        <v>60</v>
      </c>
      <c r="F793" s="47">
        <v>60</v>
      </c>
      <c r="G793" s="47">
        <v>9.5</v>
      </c>
      <c r="H793" s="47">
        <v>9.5</v>
      </c>
      <c r="I793" s="47">
        <f t="shared" si="89"/>
        <v>11.4</v>
      </c>
      <c r="J793" s="105" t="s">
        <v>1104</v>
      </c>
    </row>
    <row r="794" spans="1:10" ht="146.85" customHeight="1">
      <c r="A794" s="48"/>
      <c r="B794" s="83" t="s">
        <v>1091</v>
      </c>
      <c r="C794" s="41" t="s">
        <v>1101</v>
      </c>
      <c r="D794" s="47">
        <v>60</v>
      </c>
      <c r="E794" s="47">
        <v>60</v>
      </c>
      <c r="F794" s="47">
        <v>60</v>
      </c>
      <c r="G794" s="47">
        <v>9.5</v>
      </c>
      <c r="H794" s="47">
        <v>9.5</v>
      </c>
      <c r="I794" s="47">
        <f t="shared" si="89"/>
        <v>11.4</v>
      </c>
      <c r="J794" s="105" t="s">
        <v>1094</v>
      </c>
    </row>
    <row r="795" spans="1:10" ht="98.4" customHeight="1">
      <c r="A795" s="48"/>
      <c r="B795" s="83" t="s">
        <v>1098</v>
      </c>
      <c r="C795" s="41" t="s">
        <v>1102</v>
      </c>
      <c r="D795" s="47">
        <v>60</v>
      </c>
      <c r="E795" s="47">
        <v>60</v>
      </c>
      <c r="F795" s="47">
        <v>60</v>
      </c>
      <c r="G795" s="47">
        <v>11.5</v>
      </c>
      <c r="H795" s="47">
        <v>11.5</v>
      </c>
      <c r="I795" s="47">
        <f t="shared" si="89"/>
        <v>13.799999999999999</v>
      </c>
      <c r="J795" s="105" t="s">
        <v>1105</v>
      </c>
    </row>
    <row r="796" spans="1:10" ht="114.75" customHeight="1">
      <c r="A796" s="48"/>
      <c r="B796" s="83" t="s">
        <v>1093</v>
      </c>
      <c r="C796" s="41" t="s">
        <v>1103</v>
      </c>
      <c r="D796" s="47">
        <v>60</v>
      </c>
      <c r="E796" s="47">
        <v>60</v>
      </c>
      <c r="F796" s="47">
        <v>60</v>
      </c>
      <c r="G796" s="47">
        <v>14</v>
      </c>
      <c r="H796" s="47">
        <v>14</v>
      </c>
      <c r="I796" s="47">
        <f t="shared" si="89"/>
        <v>16.8</v>
      </c>
      <c r="J796" s="105" t="s">
        <v>1096</v>
      </c>
    </row>
    <row r="797" spans="1:10" ht="55.2" customHeight="1">
      <c r="A797" s="48"/>
      <c r="B797" s="83" t="s">
        <v>1106</v>
      </c>
      <c r="C797" s="41" t="s">
        <v>1107</v>
      </c>
      <c r="D797" s="47">
        <v>300</v>
      </c>
      <c r="E797" s="47">
        <v>300</v>
      </c>
      <c r="F797" s="47">
        <v>300</v>
      </c>
      <c r="G797" s="47">
        <v>59</v>
      </c>
      <c r="H797" s="47">
        <v>59</v>
      </c>
      <c r="I797" s="47">
        <f t="shared" si="89"/>
        <v>70.8</v>
      </c>
      <c r="J797" s="105" t="s">
        <v>1110</v>
      </c>
    </row>
    <row r="798" spans="1:10" ht="61.2" customHeight="1">
      <c r="A798" s="48"/>
      <c r="B798" s="83" t="s">
        <v>1106</v>
      </c>
      <c r="C798" s="41" t="s">
        <v>1108</v>
      </c>
      <c r="D798" s="47">
        <v>800</v>
      </c>
      <c r="E798" s="47">
        <v>800</v>
      </c>
      <c r="F798" s="47">
        <v>800</v>
      </c>
      <c r="G798" s="47">
        <v>160</v>
      </c>
      <c r="H798" s="47">
        <v>160</v>
      </c>
      <c r="I798" s="47">
        <f t="shared" si="89"/>
        <v>192</v>
      </c>
      <c r="J798" s="105" t="s">
        <v>1111</v>
      </c>
    </row>
    <row r="799" spans="1:10" ht="65.25" customHeight="1">
      <c r="A799" s="48"/>
      <c r="B799" s="83" t="s">
        <v>1106</v>
      </c>
      <c r="C799" s="41" t="s">
        <v>1109</v>
      </c>
      <c r="D799" s="47">
        <v>115</v>
      </c>
      <c r="E799" s="47">
        <v>115</v>
      </c>
      <c r="F799" s="47">
        <v>115</v>
      </c>
      <c r="G799" s="47">
        <v>59</v>
      </c>
      <c r="H799" s="47">
        <v>59</v>
      </c>
      <c r="I799" s="47">
        <f t="shared" si="89"/>
        <v>70.8</v>
      </c>
      <c r="J799" s="105" t="s">
        <v>1110</v>
      </c>
    </row>
    <row r="800" spans="1:10" ht="33.9" customHeight="1">
      <c r="A800" s="48"/>
      <c r="B800" s="83" t="s">
        <v>1123</v>
      </c>
      <c r="C800" s="41" t="s">
        <v>1112</v>
      </c>
      <c r="D800" s="47">
        <v>6000</v>
      </c>
      <c r="E800" s="47">
        <v>6000</v>
      </c>
      <c r="F800" s="47">
        <v>6000</v>
      </c>
      <c r="G800" s="47">
        <v>200</v>
      </c>
      <c r="H800" s="47">
        <v>200</v>
      </c>
      <c r="I800" s="47">
        <f t="shared" si="89"/>
        <v>240</v>
      </c>
      <c r="J800" s="105" t="s">
        <v>1118</v>
      </c>
    </row>
    <row r="801" spans="1:10" ht="86.25" customHeight="1">
      <c r="A801" s="48"/>
      <c r="B801" s="83" t="s">
        <v>1123</v>
      </c>
      <c r="C801" s="41" t="s">
        <v>1113</v>
      </c>
      <c r="D801" s="47">
        <v>1500</v>
      </c>
      <c r="E801" s="47">
        <v>1500</v>
      </c>
      <c r="F801" s="47">
        <v>1500</v>
      </c>
      <c r="G801" s="47">
        <v>0</v>
      </c>
      <c r="H801" s="47">
        <v>0</v>
      </c>
      <c r="I801" s="47">
        <f t="shared" si="89"/>
        <v>0</v>
      </c>
      <c r="J801" s="105" t="s">
        <v>1124</v>
      </c>
    </row>
    <row r="802" spans="1:10" ht="86.25" customHeight="1">
      <c r="A802" s="48"/>
      <c r="B802" s="83" t="s">
        <v>1123</v>
      </c>
      <c r="C802" s="41" t="s">
        <v>1113</v>
      </c>
      <c r="D802" s="47">
        <v>0</v>
      </c>
      <c r="E802" s="47">
        <v>0</v>
      </c>
      <c r="F802" s="47">
        <v>0</v>
      </c>
      <c r="G802" s="47">
        <v>90</v>
      </c>
      <c r="H802" s="47">
        <v>90</v>
      </c>
      <c r="I802" s="47">
        <f t="shared" si="89"/>
        <v>108</v>
      </c>
      <c r="J802" s="105" t="s">
        <v>1125</v>
      </c>
    </row>
    <row r="803" spans="1:10" ht="57.75" customHeight="1">
      <c r="A803" s="48"/>
      <c r="B803" s="83" t="s">
        <v>1123</v>
      </c>
      <c r="C803" s="41" t="s">
        <v>1114</v>
      </c>
      <c r="D803" s="47">
        <v>1500</v>
      </c>
      <c r="E803" s="47">
        <v>1500</v>
      </c>
      <c r="F803" s="47">
        <v>1500</v>
      </c>
      <c r="G803" s="47">
        <v>0</v>
      </c>
      <c r="H803" s="47">
        <v>0</v>
      </c>
      <c r="I803" s="47">
        <f t="shared" si="89"/>
        <v>0</v>
      </c>
      <c r="J803" s="105" t="s">
        <v>1119</v>
      </c>
    </row>
    <row r="804" spans="1:10" ht="56.4" customHeight="1">
      <c r="A804" s="48"/>
      <c r="B804" s="83" t="s">
        <v>1123</v>
      </c>
      <c r="C804" s="41" t="s">
        <v>1115</v>
      </c>
      <c r="D804" s="47">
        <v>0</v>
      </c>
      <c r="E804" s="47">
        <v>0</v>
      </c>
      <c r="F804" s="47">
        <v>0</v>
      </c>
      <c r="G804" s="47">
        <v>20</v>
      </c>
      <c r="H804" s="47">
        <v>20</v>
      </c>
      <c r="I804" s="47">
        <f t="shared" si="89"/>
        <v>24</v>
      </c>
      <c r="J804" s="105" t="s">
        <v>1120</v>
      </c>
    </row>
    <row r="805" spans="1:10" ht="52.35" customHeight="1">
      <c r="A805" s="48"/>
      <c r="B805" s="83" t="s">
        <v>1123</v>
      </c>
      <c r="C805" s="41" t="s">
        <v>1116</v>
      </c>
      <c r="D805" s="47">
        <v>0</v>
      </c>
      <c r="E805" s="47">
        <v>0</v>
      </c>
      <c r="F805" s="47">
        <v>0</v>
      </c>
      <c r="G805" s="47">
        <v>180</v>
      </c>
      <c r="H805" s="47">
        <v>180</v>
      </c>
      <c r="I805" s="47">
        <f t="shared" si="89"/>
        <v>216</v>
      </c>
      <c r="J805" s="105" t="s">
        <v>1121</v>
      </c>
    </row>
    <row r="806" spans="1:10" ht="57.75" customHeight="1">
      <c r="A806" s="48"/>
      <c r="B806" s="83" t="s">
        <v>1123</v>
      </c>
      <c r="C806" s="41" t="s">
        <v>1117</v>
      </c>
      <c r="D806" s="47">
        <v>0</v>
      </c>
      <c r="E806" s="47">
        <v>0</v>
      </c>
      <c r="F806" s="47">
        <v>0</v>
      </c>
      <c r="G806" s="47">
        <v>1.2</v>
      </c>
      <c r="H806" s="47">
        <v>1.2</v>
      </c>
      <c r="I806" s="47">
        <f t="shared" si="89"/>
        <v>1.44</v>
      </c>
      <c r="J806" s="105" t="s">
        <v>1122</v>
      </c>
    </row>
    <row r="807" spans="1:10" ht="134.4" customHeight="1">
      <c r="A807" s="48"/>
      <c r="B807" s="83" t="s">
        <v>1126</v>
      </c>
      <c r="C807" s="41" t="s">
        <v>1201</v>
      </c>
      <c r="D807" s="47">
        <v>0</v>
      </c>
      <c r="E807" s="47">
        <v>0</v>
      </c>
      <c r="F807" s="47">
        <v>0</v>
      </c>
      <c r="G807" s="47">
        <v>0</v>
      </c>
      <c r="H807" s="47">
        <v>0</v>
      </c>
      <c r="I807" s="47">
        <f t="shared" si="89"/>
        <v>0</v>
      </c>
      <c r="J807" s="105" t="s">
        <v>1127</v>
      </c>
    </row>
    <row r="808" spans="1:10" ht="134.4" customHeight="1">
      <c r="A808" s="48"/>
      <c r="B808" s="83" t="s">
        <v>1126</v>
      </c>
      <c r="C808" s="41" t="s">
        <v>1202</v>
      </c>
      <c r="D808" s="47">
        <v>0</v>
      </c>
      <c r="E808" s="47">
        <v>0</v>
      </c>
      <c r="F808" s="47">
        <v>0</v>
      </c>
      <c r="G808" s="47">
        <v>80</v>
      </c>
      <c r="H808" s="47">
        <v>80</v>
      </c>
      <c r="I808" s="47">
        <f t="shared" si="89"/>
        <v>96</v>
      </c>
      <c r="J808" s="105" t="s">
        <v>1127</v>
      </c>
    </row>
    <row r="809" spans="1:10" ht="47.1" customHeight="1">
      <c r="A809" s="48"/>
      <c r="B809" s="69" t="s">
        <v>1128</v>
      </c>
      <c r="C809" s="41" t="s">
        <v>1129</v>
      </c>
      <c r="D809" s="47">
        <v>350</v>
      </c>
      <c r="E809" s="47">
        <v>350</v>
      </c>
      <c r="F809" s="47">
        <v>350</v>
      </c>
      <c r="G809" s="47">
        <v>0</v>
      </c>
      <c r="H809" s="47">
        <v>0</v>
      </c>
      <c r="I809" s="47">
        <f t="shared" si="89"/>
        <v>0</v>
      </c>
      <c r="J809" s="105" t="s">
        <v>481</v>
      </c>
    </row>
    <row r="810" spans="1:10" ht="47.1" customHeight="1">
      <c r="A810" s="48"/>
      <c r="B810" s="69" t="s">
        <v>1182</v>
      </c>
      <c r="C810" s="41" t="s">
        <v>1129</v>
      </c>
      <c r="D810" s="47">
        <v>0</v>
      </c>
      <c r="E810" s="47">
        <v>0</v>
      </c>
      <c r="F810" s="47">
        <v>0</v>
      </c>
      <c r="G810" s="47">
        <v>11</v>
      </c>
      <c r="H810" s="47">
        <v>11</v>
      </c>
      <c r="I810" s="47">
        <f t="shared" si="89"/>
        <v>13.2</v>
      </c>
      <c r="J810" s="105" t="s">
        <v>481</v>
      </c>
    </row>
    <row r="811" spans="1:10" ht="47.1" customHeight="1">
      <c r="A811" s="48"/>
      <c r="B811" s="69" t="s">
        <v>1128</v>
      </c>
      <c r="C811" s="41">
        <v>3905</v>
      </c>
      <c r="D811" s="47">
        <v>115</v>
      </c>
      <c r="E811" s="47">
        <v>115</v>
      </c>
      <c r="F811" s="47">
        <v>115</v>
      </c>
      <c r="G811" s="47">
        <v>0</v>
      </c>
      <c r="H811" s="47">
        <v>0</v>
      </c>
      <c r="I811" s="47">
        <f t="shared" si="89"/>
        <v>0</v>
      </c>
      <c r="J811" s="105" t="s">
        <v>481</v>
      </c>
    </row>
    <row r="812" spans="1:10" ht="47.1" customHeight="1">
      <c r="A812" s="48"/>
      <c r="B812" s="69" t="s">
        <v>1182</v>
      </c>
      <c r="C812" s="41">
        <v>3905</v>
      </c>
      <c r="D812" s="47">
        <v>0</v>
      </c>
      <c r="E812" s="47">
        <v>0</v>
      </c>
      <c r="F812" s="47">
        <v>0</v>
      </c>
      <c r="G812" s="47">
        <v>4</v>
      </c>
      <c r="H812" s="47">
        <v>4</v>
      </c>
      <c r="I812" s="47">
        <f t="shared" si="89"/>
        <v>4.8</v>
      </c>
      <c r="J812" s="105" t="s">
        <v>481</v>
      </c>
    </row>
    <row r="813" spans="1:10" ht="47.1" customHeight="1">
      <c r="A813" s="48"/>
      <c r="B813" s="69" t="s">
        <v>1128</v>
      </c>
      <c r="C813" s="41" t="s">
        <v>1130</v>
      </c>
      <c r="D813" s="47">
        <v>120</v>
      </c>
      <c r="E813" s="47">
        <v>120</v>
      </c>
      <c r="F813" s="47">
        <v>120</v>
      </c>
      <c r="G813" s="47">
        <v>0</v>
      </c>
      <c r="H813" s="47">
        <v>0</v>
      </c>
      <c r="I813" s="47">
        <f t="shared" si="89"/>
        <v>0</v>
      </c>
      <c r="J813" s="105" t="s">
        <v>483</v>
      </c>
    </row>
    <row r="814" spans="1:10" ht="47.1" customHeight="1">
      <c r="A814" s="48"/>
      <c r="B814" s="69" t="s">
        <v>1182</v>
      </c>
      <c r="C814" s="41" t="s">
        <v>1130</v>
      </c>
      <c r="D814" s="47">
        <v>0</v>
      </c>
      <c r="E814" s="47">
        <v>0</v>
      </c>
      <c r="F814" s="47">
        <v>0</v>
      </c>
      <c r="G814" s="47">
        <v>4</v>
      </c>
      <c r="H814" s="47">
        <v>4</v>
      </c>
      <c r="I814" s="47">
        <f t="shared" si="89"/>
        <v>4.8</v>
      </c>
      <c r="J814" s="105" t="s">
        <v>483</v>
      </c>
    </row>
    <row r="815" spans="1:10" ht="47.1" customHeight="1">
      <c r="A815" s="48"/>
      <c r="B815" s="69" t="s">
        <v>1128</v>
      </c>
      <c r="C815" s="41">
        <v>7811</v>
      </c>
      <c r="D815" s="47">
        <v>230</v>
      </c>
      <c r="E815" s="47">
        <v>230</v>
      </c>
      <c r="F815" s="47">
        <v>230</v>
      </c>
      <c r="G815" s="47">
        <v>0</v>
      </c>
      <c r="H815" s="47">
        <v>0</v>
      </c>
      <c r="I815" s="47">
        <f t="shared" si="89"/>
        <v>0</v>
      </c>
      <c r="J815" s="105" t="s">
        <v>483</v>
      </c>
    </row>
    <row r="816" spans="1:10" ht="47.1" customHeight="1">
      <c r="A816" s="48"/>
      <c r="B816" s="69" t="s">
        <v>1182</v>
      </c>
      <c r="C816" s="41">
        <v>7811</v>
      </c>
      <c r="D816" s="47">
        <v>0</v>
      </c>
      <c r="E816" s="47">
        <v>0</v>
      </c>
      <c r="F816" s="47">
        <v>0</v>
      </c>
      <c r="G816" s="47">
        <v>7</v>
      </c>
      <c r="H816" s="47">
        <v>7</v>
      </c>
      <c r="I816" s="47">
        <f t="shared" si="89"/>
        <v>8.4</v>
      </c>
      <c r="J816" s="105" t="s">
        <v>483</v>
      </c>
    </row>
    <row r="817" spans="1:10" ht="47.1" customHeight="1">
      <c r="A817" s="48"/>
      <c r="B817" s="69" t="s">
        <v>1128</v>
      </c>
      <c r="C817" s="41">
        <v>7821</v>
      </c>
      <c r="D817" s="47">
        <v>300</v>
      </c>
      <c r="E817" s="47">
        <v>300</v>
      </c>
      <c r="F817" s="47">
        <v>300</v>
      </c>
      <c r="G817" s="47">
        <v>0</v>
      </c>
      <c r="H817" s="47">
        <v>0</v>
      </c>
      <c r="I817" s="47">
        <f t="shared" si="89"/>
        <v>0</v>
      </c>
      <c r="J817" s="105" t="s">
        <v>486</v>
      </c>
    </row>
    <row r="818" spans="1:10" ht="47.1" customHeight="1">
      <c r="A818" s="48"/>
      <c r="B818" s="69" t="s">
        <v>1182</v>
      </c>
      <c r="C818" s="41">
        <v>7821</v>
      </c>
      <c r="D818" s="47">
        <v>0</v>
      </c>
      <c r="E818" s="47">
        <v>0</v>
      </c>
      <c r="F818" s="47">
        <v>0</v>
      </c>
      <c r="G818" s="47">
        <v>10</v>
      </c>
      <c r="H818" s="47">
        <v>10</v>
      </c>
      <c r="I818" s="47">
        <f t="shared" si="89"/>
        <v>12</v>
      </c>
      <c r="J818" s="105" t="s">
        <v>486</v>
      </c>
    </row>
    <row r="819" spans="1:10" ht="47.1" customHeight="1">
      <c r="A819" s="48"/>
      <c r="B819" s="69" t="s">
        <v>1128</v>
      </c>
      <c r="C819" s="41">
        <v>7841</v>
      </c>
      <c r="D819" s="47">
        <v>430</v>
      </c>
      <c r="E819" s="47">
        <v>430</v>
      </c>
      <c r="F819" s="47">
        <v>430</v>
      </c>
      <c r="G819" s="47">
        <v>0</v>
      </c>
      <c r="H819" s="47">
        <v>0</v>
      </c>
      <c r="I819" s="47">
        <f t="shared" si="89"/>
        <v>0</v>
      </c>
      <c r="J819" s="105" t="s">
        <v>486</v>
      </c>
    </row>
    <row r="820" spans="1:10" ht="47.1" customHeight="1">
      <c r="A820" s="48"/>
      <c r="B820" s="69" t="s">
        <v>1182</v>
      </c>
      <c r="C820" s="41">
        <v>7841</v>
      </c>
      <c r="D820" s="47">
        <v>0</v>
      </c>
      <c r="E820" s="47">
        <v>0</v>
      </c>
      <c r="F820" s="47">
        <v>0</v>
      </c>
      <c r="G820" s="47">
        <v>14</v>
      </c>
      <c r="H820" s="47">
        <v>14</v>
      </c>
      <c r="I820" s="47">
        <f t="shared" si="89"/>
        <v>16.8</v>
      </c>
      <c r="J820" s="105" t="s">
        <v>486</v>
      </c>
    </row>
    <row r="821" spans="1:10" ht="47.1" customHeight="1">
      <c r="A821" s="48"/>
      <c r="B821" s="69" t="s">
        <v>1128</v>
      </c>
      <c r="C821" s="41">
        <v>7861</v>
      </c>
      <c r="D821" s="47">
        <v>455</v>
      </c>
      <c r="E821" s="47">
        <v>455</v>
      </c>
      <c r="F821" s="47">
        <v>455</v>
      </c>
      <c r="G821" s="47">
        <v>0</v>
      </c>
      <c r="H821" s="47">
        <v>0</v>
      </c>
      <c r="I821" s="47">
        <f t="shared" si="89"/>
        <v>0</v>
      </c>
      <c r="J821" s="105" t="s">
        <v>486</v>
      </c>
    </row>
    <row r="822" spans="1:10" ht="47.1" customHeight="1">
      <c r="A822" s="48"/>
      <c r="B822" s="69" t="s">
        <v>1182</v>
      </c>
      <c r="C822" s="41">
        <v>7861</v>
      </c>
      <c r="D822" s="47">
        <v>0</v>
      </c>
      <c r="E822" s="47">
        <v>0</v>
      </c>
      <c r="F822" s="47">
        <v>0</v>
      </c>
      <c r="G822" s="47">
        <v>15</v>
      </c>
      <c r="H822" s="47">
        <v>15</v>
      </c>
      <c r="I822" s="47">
        <f t="shared" si="89"/>
        <v>18</v>
      </c>
      <c r="J822" s="105" t="s">
        <v>486</v>
      </c>
    </row>
    <row r="823" spans="1:10" ht="47.1" customHeight="1">
      <c r="A823" s="48"/>
      <c r="B823" s="69" t="s">
        <v>1128</v>
      </c>
      <c r="C823" s="41">
        <v>8832</v>
      </c>
      <c r="D823" s="47">
        <v>1990</v>
      </c>
      <c r="E823" s="47">
        <v>1990</v>
      </c>
      <c r="F823" s="47">
        <v>1990</v>
      </c>
      <c r="G823" s="47">
        <v>0</v>
      </c>
      <c r="H823" s="47">
        <v>0</v>
      </c>
      <c r="I823" s="47">
        <f t="shared" si="89"/>
        <v>0</v>
      </c>
      <c r="J823" s="105" t="s">
        <v>486</v>
      </c>
    </row>
    <row r="824" spans="1:10" ht="47.1" customHeight="1">
      <c r="A824" s="48"/>
      <c r="B824" s="69" t="s">
        <v>1182</v>
      </c>
      <c r="C824" s="41">
        <v>8832</v>
      </c>
      <c r="D824" s="47">
        <v>0</v>
      </c>
      <c r="E824" s="47">
        <v>0</v>
      </c>
      <c r="F824" s="47">
        <v>0</v>
      </c>
      <c r="G824" s="47">
        <v>64</v>
      </c>
      <c r="H824" s="47">
        <v>64</v>
      </c>
      <c r="I824" s="47">
        <f t="shared" si="89"/>
        <v>76.8</v>
      </c>
      <c r="J824" s="105" t="s">
        <v>486</v>
      </c>
    </row>
    <row r="825" spans="1:10" ht="47.1" customHeight="1">
      <c r="A825" s="48"/>
      <c r="B825" s="69" t="s">
        <v>1128</v>
      </c>
      <c r="C825" s="41">
        <v>8851</v>
      </c>
      <c r="D825" s="47">
        <v>710</v>
      </c>
      <c r="E825" s="47">
        <v>710</v>
      </c>
      <c r="F825" s="47">
        <v>710</v>
      </c>
      <c r="G825" s="47">
        <v>0</v>
      </c>
      <c r="H825" s="47">
        <v>0</v>
      </c>
      <c r="I825" s="47">
        <f t="shared" si="89"/>
        <v>0</v>
      </c>
      <c r="J825" s="105" t="s">
        <v>491</v>
      </c>
    </row>
    <row r="826" spans="1:10" ht="47.1" customHeight="1">
      <c r="A826" s="48"/>
      <c r="B826" s="69" t="s">
        <v>1182</v>
      </c>
      <c r="C826" s="41">
        <v>8851</v>
      </c>
      <c r="D826" s="47">
        <v>0</v>
      </c>
      <c r="E826" s="47">
        <v>0</v>
      </c>
      <c r="F826" s="47">
        <v>0</v>
      </c>
      <c r="G826" s="47">
        <v>23</v>
      </c>
      <c r="H826" s="47">
        <v>23</v>
      </c>
      <c r="I826" s="47">
        <f t="shared" si="89"/>
        <v>27.599999999999998</v>
      </c>
      <c r="J826" s="105" t="s">
        <v>491</v>
      </c>
    </row>
    <row r="827" spans="1:10" ht="47.1" customHeight="1">
      <c r="A827" s="48"/>
      <c r="B827" s="69" t="s">
        <v>1128</v>
      </c>
      <c r="C827" s="41">
        <v>8861</v>
      </c>
      <c r="D827" s="47">
        <v>830</v>
      </c>
      <c r="E827" s="47">
        <v>830</v>
      </c>
      <c r="F827" s="47">
        <v>830</v>
      </c>
      <c r="G827" s="47">
        <v>0</v>
      </c>
      <c r="H827" s="47">
        <v>0</v>
      </c>
      <c r="I827" s="47">
        <f t="shared" si="89"/>
        <v>0</v>
      </c>
      <c r="J827" s="105" t="s">
        <v>491</v>
      </c>
    </row>
    <row r="828" spans="1:10" ht="47.1" customHeight="1">
      <c r="A828" s="48"/>
      <c r="B828" s="69" t="s">
        <v>1182</v>
      </c>
      <c r="C828" s="41">
        <v>8861</v>
      </c>
      <c r="D828" s="47">
        <v>0</v>
      </c>
      <c r="E828" s="47">
        <v>0</v>
      </c>
      <c r="F828" s="47">
        <v>0</v>
      </c>
      <c r="G828" s="47">
        <v>27</v>
      </c>
      <c r="H828" s="47">
        <v>27</v>
      </c>
      <c r="I828" s="47">
        <f t="shared" si="89"/>
        <v>32.4</v>
      </c>
      <c r="J828" s="105" t="s">
        <v>491</v>
      </c>
    </row>
    <row r="829" spans="1:10" ht="58.65" customHeight="1">
      <c r="A829" s="48"/>
      <c r="B829" s="69" t="s">
        <v>1128</v>
      </c>
      <c r="C829" s="41" t="s">
        <v>1131</v>
      </c>
      <c r="D829" s="47">
        <v>189</v>
      </c>
      <c r="E829" s="47">
        <v>189</v>
      </c>
      <c r="F829" s="47">
        <v>189</v>
      </c>
      <c r="G829" s="47">
        <v>0</v>
      </c>
      <c r="H829" s="47">
        <v>0</v>
      </c>
      <c r="I829" s="47">
        <f t="shared" si="89"/>
        <v>0</v>
      </c>
      <c r="J829" s="105" t="s">
        <v>494</v>
      </c>
    </row>
    <row r="830" spans="1:10" ht="58.65" customHeight="1">
      <c r="A830" s="48"/>
      <c r="B830" s="69" t="s">
        <v>1182</v>
      </c>
      <c r="C830" s="41" t="s">
        <v>1131</v>
      </c>
      <c r="D830" s="47">
        <v>0</v>
      </c>
      <c r="E830" s="47">
        <v>0</v>
      </c>
      <c r="F830" s="47">
        <v>0</v>
      </c>
      <c r="G830" s="47">
        <v>7</v>
      </c>
      <c r="H830" s="47">
        <v>7</v>
      </c>
      <c r="I830" s="47">
        <f t="shared" si="89"/>
        <v>8.4</v>
      </c>
      <c r="J830" s="105" t="s">
        <v>494</v>
      </c>
    </row>
    <row r="831" spans="1:10" ht="119.85" customHeight="1">
      <c r="A831" s="48"/>
      <c r="B831" s="83" t="s">
        <v>1132</v>
      </c>
      <c r="C831" s="41" t="s">
        <v>1133</v>
      </c>
      <c r="D831" s="47">
        <v>590</v>
      </c>
      <c r="E831" s="47">
        <v>590</v>
      </c>
      <c r="F831" s="47">
        <v>590</v>
      </c>
      <c r="G831" s="47">
        <v>0</v>
      </c>
      <c r="H831" s="47">
        <v>0</v>
      </c>
      <c r="I831" s="47">
        <v>0</v>
      </c>
      <c r="J831" s="105" t="s">
        <v>1142</v>
      </c>
    </row>
    <row r="832" spans="1:10" ht="58.65" customHeight="1">
      <c r="A832" s="48"/>
      <c r="B832" s="83" t="s">
        <v>1132</v>
      </c>
      <c r="C832" s="41" t="s">
        <v>1134</v>
      </c>
      <c r="D832" s="47">
        <v>30</v>
      </c>
      <c r="E832" s="47">
        <v>30</v>
      </c>
      <c r="F832" s="47">
        <v>30</v>
      </c>
      <c r="G832" s="47">
        <v>0</v>
      </c>
      <c r="H832" s="47">
        <v>0</v>
      </c>
      <c r="I832" s="47">
        <v>0</v>
      </c>
      <c r="J832" s="105" t="s">
        <v>1143</v>
      </c>
    </row>
    <row r="833" spans="1:10" ht="58.65" customHeight="1">
      <c r="A833" s="48"/>
      <c r="B833" s="83" t="s">
        <v>1132</v>
      </c>
      <c r="C833" s="41" t="s">
        <v>1135</v>
      </c>
      <c r="D833" s="47">
        <v>15</v>
      </c>
      <c r="E833" s="47">
        <v>15</v>
      </c>
      <c r="F833" s="47">
        <v>15</v>
      </c>
      <c r="G833" s="47">
        <v>0</v>
      </c>
      <c r="H833" s="47">
        <v>0</v>
      </c>
      <c r="I833" s="47">
        <v>0</v>
      </c>
      <c r="J833" s="105" t="s">
        <v>1144</v>
      </c>
    </row>
    <row r="834" spans="1:10" ht="58.65" customHeight="1">
      <c r="A834" s="48"/>
      <c r="B834" s="83" t="s">
        <v>1132</v>
      </c>
      <c r="C834" s="41" t="s">
        <v>1136</v>
      </c>
      <c r="D834" s="47">
        <v>15</v>
      </c>
      <c r="E834" s="47">
        <v>15</v>
      </c>
      <c r="F834" s="47">
        <v>15</v>
      </c>
      <c r="G834" s="47">
        <v>0</v>
      </c>
      <c r="H834" s="47">
        <v>0</v>
      </c>
      <c r="I834" s="47">
        <v>0</v>
      </c>
      <c r="J834" s="105" t="s">
        <v>1145</v>
      </c>
    </row>
    <row r="835" spans="1:10" ht="58.65" customHeight="1">
      <c r="A835" s="48"/>
      <c r="B835" s="83" t="s">
        <v>1132</v>
      </c>
      <c r="C835" s="41" t="s">
        <v>1137</v>
      </c>
      <c r="D835" s="47">
        <v>85</v>
      </c>
      <c r="E835" s="47">
        <v>85</v>
      </c>
      <c r="F835" s="47">
        <v>85</v>
      </c>
      <c r="G835" s="47">
        <v>0</v>
      </c>
      <c r="H835" s="47">
        <v>0</v>
      </c>
      <c r="I835" s="47">
        <v>0</v>
      </c>
      <c r="J835" s="105" t="s">
        <v>1146</v>
      </c>
    </row>
    <row r="836" spans="1:10" ht="58.65" customHeight="1">
      <c r="A836" s="48"/>
      <c r="B836" s="83" t="s">
        <v>1132</v>
      </c>
      <c r="C836" s="41" t="s">
        <v>1138</v>
      </c>
      <c r="D836" s="47">
        <v>90</v>
      </c>
      <c r="E836" s="47">
        <v>90</v>
      </c>
      <c r="F836" s="47">
        <v>90</v>
      </c>
      <c r="G836" s="47">
        <v>0</v>
      </c>
      <c r="H836" s="47">
        <v>0</v>
      </c>
      <c r="I836" s="47">
        <v>0</v>
      </c>
      <c r="J836" s="105" t="s">
        <v>1147</v>
      </c>
    </row>
    <row r="837" spans="1:10" ht="58.65" customHeight="1">
      <c r="A837" s="48"/>
      <c r="B837" s="83" t="s">
        <v>1132</v>
      </c>
      <c r="C837" s="41" t="s">
        <v>1139</v>
      </c>
      <c r="D837" s="47">
        <v>45</v>
      </c>
      <c r="E837" s="47">
        <v>45</v>
      </c>
      <c r="F837" s="47">
        <v>45</v>
      </c>
      <c r="G837" s="47">
        <v>0</v>
      </c>
      <c r="H837" s="47">
        <v>0</v>
      </c>
      <c r="I837" s="47">
        <v>0</v>
      </c>
      <c r="J837" s="105" t="s">
        <v>1148</v>
      </c>
    </row>
    <row r="838" spans="1:10" ht="58.65" customHeight="1">
      <c r="A838" s="48"/>
      <c r="B838" s="83" t="s">
        <v>1132</v>
      </c>
      <c r="C838" s="41" t="s">
        <v>1140</v>
      </c>
      <c r="D838" s="47">
        <v>110</v>
      </c>
      <c r="E838" s="47">
        <v>110</v>
      </c>
      <c r="F838" s="47">
        <v>110</v>
      </c>
      <c r="G838" s="47">
        <v>0</v>
      </c>
      <c r="H838" s="47">
        <v>0</v>
      </c>
      <c r="I838" s="47">
        <v>0</v>
      </c>
      <c r="J838" s="105" t="s">
        <v>1149</v>
      </c>
    </row>
    <row r="839" spans="1:10" ht="58.65" customHeight="1">
      <c r="A839" s="48"/>
      <c r="B839" s="83" t="s">
        <v>1132</v>
      </c>
      <c r="C839" s="41" t="s">
        <v>1141</v>
      </c>
      <c r="D839" s="47">
        <v>90</v>
      </c>
      <c r="E839" s="47">
        <v>90</v>
      </c>
      <c r="F839" s="47">
        <v>90</v>
      </c>
      <c r="G839" s="47">
        <v>0</v>
      </c>
      <c r="H839" s="47">
        <v>0</v>
      </c>
      <c r="I839" s="47">
        <v>0</v>
      </c>
      <c r="J839" s="105" t="s">
        <v>1149</v>
      </c>
    </row>
    <row r="840" spans="1:10" ht="58.65" customHeight="1">
      <c r="A840" s="48"/>
      <c r="B840" s="83" t="s">
        <v>1150</v>
      </c>
      <c r="C840" s="41" t="s">
        <v>1151</v>
      </c>
      <c r="D840" s="47">
        <v>115</v>
      </c>
      <c r="E840" s="47">
        <v>115</v>
      </c>
      <c r="F840" s="47">
        <v>115</v>
      </c>
      <c r="G840" s="47">
        <v>0</v>
      </c>
      <c r="H840" s="47">
        <v>0</v>
      </c>
      <c r="I840" s="47">
        <v>0</v>
      </c>
      <c r="J840" s="105" t="s">
        <v>1156</v>
      </c>
    </row>
    <row r="841" spans="1:10" ht="58.65" customHeight="1">
      <c r="A841" s="48"/>
      <c r="B841" s="83" t="s">
        <v>1150</v>
      </c>
      <c r="C841" s="41" t="s">
        <v>1152</v>
      </c>
      <c r="D841" s="47">
        <v>180</v>
      </c>
      <c r="E841" s="47">
        <v>180</v>
      </c>
      <c r="F841" s="47">
        <v>180</v>
      </c>
      <c r="G841" s="47">
        <v>0</v>
      </c>
      <c r="H841" s="47">
        <v>0</v>
      </c>
      <c r="I841" s="47">
        <v>0</v>
      </c>
      <c r="J841" s="105" t="s">
        <v>1157</v>
      </c>
    </row>
    <row r="842" spans="1:10" ht="58.65" customHeight="1">
      <c r="A842" s="48"/>
      <c r="B842" s="83" t="s">
        <v>1150</v>
      </c>
      <c r="C842" s="41" t="s">
        <v>1153</v>
      </c>
      <c r="D842" s="47">
        <v>159</v>
      </c>
      <c r="E842" s="47">
        <v>159</v>
      </c>
      <c r="F842" s="47">
        <v>159</v>
      </c>
      <c r="G842" s="47">
        <v>0</v>
      </c>
      <c r="H842" s="47">
        <v>0</v>
      </c>
      <c r="I842" s="47">
        <v>0</v>
      </c>
      <c r="J842" s="105" t="s">
        <v>1158</v>
      </c>
    </row>
    <row r="843" spans="1:10" ht="58.65" customHeight="1">
      <c r="A843" s="48"/>
      <c r="B843" s="83" t="s">
        <v>1150</v>
      </c>
      <c r="C843" s="41" t="s">
        <v>1154</v>
      </c>
      <c r="D843" s="47">
        <v>469</v>
      </c>
      <c r="E843" s="47">
        <v>469</v>
      </c>
      <c r="F843" s="47">
        <v>469</v>
      </c>
      <c r="G843" s="47">
        <v>0</v>
      </c>
      <c r="H843" s="47">
        <v>0</v>
      </c>
      <c r="I843" s="47">
        <v>0</v>
      </c>
      <c r="J843" s="105" t="s">
        <v>1159</v>
      </c>
    </row>
    <row r="844" spans="1:10" ht="58.65" customHeight="1">
      <c r="A844" s="48"/>
      <c r="B844" s="83" t="s">
        <v>1150</v>
      </c>
      <c r="C844" s="41" t="s">
        <v>1155</v>
      </c>
      <c r="D844" s="47">
        <v>469</v>
      </c>
      <c r="E844" s="47">
        <v>469</v>
      </c>
      <c r="F844" s="47">
        <v>469</v>
      </c>
      <c r="G844" s="47">
        <v>0</v>
      </c>
      <c r="H844" s="47">
        <v>0</v>
      </c>
      <c r="I844" s="47">
        <v>0</v>
      </c>
      <c r="J844" s="105" t="s">
        <v>1160</v>
      </c>
    </row>
    <row r="845" spans="1:10">
      <c r="A845" s="48"/>
      <c r="B845" s="48"/>
      <c r="D845" s="61"/>
      <c r="E845" s="61"/>
      <c r="F845" s="61"/>
      <c r="G845" s="60"/>
      <c r="H845" s="61"/>
      <c r="I845" s="60"/>
      <c r="J845" s="202"/>
    </row>
    <row r="846" spans="1:10">
      <c r="A846" s="55" t="s">
        <v>501</v>
      </c>
      <c r="B846" s="55"/>
      <c r="C846" s="39"/>
      <c r="D846" s="56"/>
      <c r="E846" s="56"/>
      <c r="F846" s="56"/>
      <c r="G846" s="56"/>
      <c r="H846" s="56"/>
      <c r="I846" s="56"/>
      <c r="J846" s="199"/>
    </row>
    <row r="847" spans="1:10" ht="158.25" customHeight="1">
      <c r="A847" s="48"/>
      <c r="B847" s="46" t="s">
        <v>502</v>
      </c>
      <c r="C847" s="41" t="s">
        <v>1067</v>
      </c>
      <c r="D847" s="47">
        <v>0</v>
      </c>
      <c r="E847" s="47">
        <v>0</v>
      </c>
      <c r="F847" s="47">
        <v>0</v>
      </c>
      <c r="G847" s="47">
        <v>21</v>
      </c>
      <c r="H847" s="47">
        <v>0</v>
      </c>
      <c r="I847" s="47">
        <f t="shared" ref="I847:I875" si="90">H847*1.2</f>
        <v>0</v>
      </c>
      <c r="J847" s="105" t="s">
        <v>1660</v>
      </c>
    </row>
    <row r="848" spans="1:10" ht="148.65" customHeight="1">
      <c r="A848" s="48"/>
      <c r="B848" s="49" t="s">
        <v>503</v>
      </c>
      <c r="C848" s="41" t="s">
        <v>1068</v>
      </c>
      <c r="D848" s="47">
        <v>0</v>
      </c>
      <c r="E848" s="47">
        <v>0</v>
      </c>
      <c r="F848" s="47">
        <v>0</v>
      </c>
      <c r="G848" s="47">
        <v>21</v>
      </c>
      <c r="H848" s="47">
        <v>0</v>
      </c>
      <c r="I848" s="47">
        <f t="shared" si="90"/>
        <v>0</v>
      </c>
      <c r="J848" s="105" t="s">
        <v>1661</v>
      </c>
    </row>
    <row r="849" spans="1:10" ht="164.4" customHeight="1">
      <c r="A849" s="48"/>
      <c r="B849" s="49" t="s">
        <v>504</v>
      </c>
      <c r="C849" s="41" t="s">
        <v>1069</v>
      </c>
      <c r="D849" s="47">
        <v>0</v>
      </c>
      <c r="E849" s="47">
        <v>0</v>
      </c>
      <c r="F849" s="47">
        <v>0</v>
      </c>
      <c r="G849" s="47">
        <v>21</v>
      </c>
      <c r="H849" s="47">
        <v>0</v>
      </c>
      <c r="I849" s="47">
        <f t="shared" si="90"/>
        <v>0</v>
      </c>
      <c r="J849" s="105" t="s">
        <v>1662</v>
      </c>
    </row>
    <row r="850" spans="1:10" ht="154.19999999999999" customHeight="1">
      <c r="A850" s="48"/>
      <c r="B850" s="49" t="s">
        <v>1066</v>
      </c>
      <c r="C850" s="41" t="s">
        <v>1070</v>
      </c>
      <c r="D850" s="47">
        <v>0</v>
      </c>
      <c r="E850" s="47">
        <v>0</v>
      </c>
      <c r="F850" s="47">
        <v>0</v>
      </c>
      <c r="G850" s="47">
        <v>5.25</v>
      </c>
      <c r="H850" s="47">
        <v>0</v>
      </c>
      <c r="I850" s="47">
        <f>H850*1.2</f>
        <v>0</v>
      </c>
      <c r="J850" s="105" t="s">
        <v>1663</v>
      </c>
    </row>
    <row r="851" spans="1:10" ht="154.19999999999999" customHeight="1">
      <c r="A851" s="48"/>
      <c r="B851" s="49" t="s">
        <v>1950</v>
      </c>
      <c r="C851" s="41" t="s">
        <v>1951</v>
      </c>
      <c r="D851" s="47">
        <v>0</v>
      </c>
      <c r="E851" s="47">
        <v>0</v>
      </c>
      <c r="F851" s="47">
        <v>0</v>
      </c>
      <c r="G851" s="47">
        <v>4000</v>
      </c>
      <c r="H851" s="47">
        <v>4000</v>
      </c>
      <c r="I851" s="47">
        <f>H851*1.2</f>
        <v>4800</v>
      </c>
      <c r="J851" s="105" t="s">
        <v>1952</v>
      </c>
    </row>
    <row r="852" spans="1:10" ht="154.19999999999999" customHeight="1">
      <c r="A852" s="48"/>
      <c r="B852" s="49" t="s">
        <v>1950</v>
      </c>
      <c r="C852" s="41" t="s">
        <v>1953</v>
      </c>
      <c r="D852" s="47">
        <v>14250</v>
      </c>
      <c r="E852" s="47">
        <v>14250</v>
      </c>
      <c r="F852" s="47">
        <v>14250</v>
      </c>
      <c r="G852" s="47">
        <v>4000</v>
      </c>
      <c r="H852" s="47">
        <v>4000</v>
      </c>
      <c r="I852" s="47">
        <f>H852*1.2</f>
        <v>4800</v>
      </c>
      <c r="J852" s="105" t="s">
        <v>1952</v>
      </c>
    </row>
    <row r="853" spans="1:10" ht="85.65" customHeight="1">
      <c r="A853" s="48"/>
      <c r="B853" s="49" t="s">
        <v>505</v>
      </c>
      <c r="C853" s="42" t="s">
        <v>506</v>
      </c>
      <c r="D853" s="47">
        <v>0</v>
      </c>
      <c r="E853" s="47">
        <v>0</v>
      </c>
      <c r="F853" s="47">
        <v>0</v>
      </c>
      <c r="G853" s="47">
        <v>99</v>
      </c>
      <c r="H853" s="47">
        <v>99</v>
      </c>
      <c r="I853" s="47">
        <f t="shared" si="90"/>
        <v>118.8</v>
      </c>
      <c r="J853" s="104" t="s">
        <v>1071</v>
      </c>
    </row>
    <row r="854" spans="1:10" ht="49.65" customHeight="1">
      <c r="A854" s="48"/>
      <c r="B854" s="83" t="s">
        <v>507</v>
      </c>
      <c r="C854" s="42" t="s">
        <v>1072</v>
      </c>
      <c r="D854" s="47">
        <v>0</v>
      </c>
      <c r="E854" s="47">
        <v>0</v>
      </c>
      <c r="F854" s="47">
        <v>0</v>
      </c>
      <c r="G854" s="47">
        <v>0</v>
      </c>
      <c r="H854" s="47">
        <v>0</v>
      </c>
      <c r="I854" s="47">
        <v>0</v>
      </c>
      <c r="J854" s="104" t="s">
        <v>1073</v>
      </c>
    </row>
    <row r="855" spans="1:10" ht="51" customHeight="1">
      <c r="A855" s="48"/>
      <c r="B855" s="83" t="s">
        <v>508</v>
      </c>
      <c r="C855" s="94" t="s">
        <v>509</v>
      </c>
      <c r="D855" s="47">
        <v>45</v>
      </c>
      <c r="E855" s="47">
        <v>45</v>
      </c>
      <c r="F855" s="47">
        <v>45</v>
      </c>
      <c r="G855" s="47">
        <v>0</v>
      </c>
      <c r="H855" s="47">
        <v>0</v>
      </c>
      <c r="I855" s="47">
        <f t="shared" si="90"/>
        <v>0</v>
      </c>
      <c r="J855" s="104" t="s">
        <v>1074</v>
      </c>
    </row>
    <row r="856" spans="1:10">
      <c r="D856" s="61"/>
      <c r="E856" s="61"/>
      <c r="F856" s="61"/>
      <c r="G856" s="61"/>
      <c r="H856" s="61"/>
      <c r="I856" s="61"/>
      <c r="J856" s="202"/>
    </row>
    <row r="857" spans="1:10">
      <c r="A857" s="55" t="s">
        <v>519</v>
      </c>
      <c r="B857" s="55"/>
      <c r="C857" s="39"/>
      <c r="D857" s="56"/>
      <c r="E857" s="56"/>
      <c r="F857" s="56"/>
      <c r="G857" s="56"/>
      <c r="H857" s="56"/>
      <c r="I857" s="56"/>
      <c r="J857" s="208"/>
    </row>
    <row r="858" spans="1:10" ht="33.450000000000003" customHeight="1">
      <c r="A858" s="59"/>
      <c r="B858" s="86" t="s">
        <v>1075</v>
      </c>
      <c r="C858" s="41" t="s">
        <v>520</v>
      </c>
      <c r="D858" s="47">
        <v>0</v>
      </c>
      <c r="E858" s="47">
        <v>0</v>
      </c>
      <c r="F858" s="47">
        <v>0</v>
      </c>
      <c r="G858" s="47">
        <v>20</v>
      </c>
      <c r="H858" s="47">
        <v>12</v>
      </c>
      <c r="I858" s="47">
        <f t="shared" si="90"/>
        <v>14.399999999999999</v>
      </c>
      <c r="J858" s="105" t="s">
        <v>521</v>
      </c>
    </row>
    <row r="859" spans="1:10" ht="28.8">
      <c r="A859" s="59"/>
      <c r="B859" s="86" t="s">
        <v>1075</v>
      </c>
      <c r="C859" s="41" t="s">
        <v>522</v>
      </c>
      <c r="D859" s="47">
        <v>0</v>
      </c>
      <c r="E859" s="47">
        <v>0</v>
      </c>
      <c r="F859" s="47">
        <v>0</v>
      </c>
      <c r="G859" s="47">
        <v>40</v>
      </c>
      <c r="H859" s="47">
        <v>20</v>
      </c>
      <c r="I859" s="47">
        <f t="shared" si="90"/>
        <v>24</v>
      </c>
      <c r="J859" s="105" t="s">
        <v>523</v>
      </c>
    </row>
    <row r="860" spans="1:10" ht="28.8">
      <c r="A860" s="59"/>
      <c r="B860" s="86" t="s">
        <v>1075</v>
      </c>
      <c r="C860" s="41" t="s">
        <v>524</v>
      </c>
      <c r="D860" s="47">
        <v>0</v>
      </c>
      <c r="E860" s="47">
        <v>0</v>
      </c>
      <c r="F860" s="47">
        <v>0</v>
      </c>
      <c r="G860" s="47">
        <v>80</v>
      </c>
      <c r="H860" s="47">
        <v>20</v>
      </c>
      <c r="I860" s="47">
        <f t="shared" si="90"/>
        <v>24</v>
      </c>
      <c r="J860" s="105" t="s">
        <v>525</v>
      </c>
    </row>
    <row r="861" spans="1:10" ht="28.8">
      <c r="A861" s="59"/>
      <c r="B861" s="86" t="s">
        <v>1075</v>
      </c>
      <c r="C861" s="41" t="s">
        <v>526</v>
      </c>
      <c r="D861" s="47">
        <v>0</v>
      </c>
      <c r="E861" s="47">
        <v>0</v>
      </c>
      <c r="F861" s="47">
        <v>0</v>
      </c>
      <c r="G861" s="47">
        <v>300</v>
      </c>
      <c r="H861" s="47">
        <v>20</v>
      </c>
      <c r="I861" s="47">
        <f t="shared" si="90"/>
        <v>24</v>
      </c>
      <c r="J861" s="105" t="s">
        <v>527</v>
      </c>
    </row>
    <row r="862" spans="1:10" ht="28.8">
      <c r="A862" s="59"/>
      <c r="B862" s="86" t="s">
        <v>1075</v>
      </c>
      <c r="C862" s="41" t="s">
        <v>528</v>
      </c>
      <c r="D862" s="47">
        <v>0</v>
      </c>
      <c r="E862" s="47">
        <v>0</v>
      </c>
      <c r="F862" s="47">
        <v>0</v>
      </c>
      <c r="G862" s="47">
        <v>350</v>
      </c>
      <c r="H862" s="47">
        <v>180</v>
      </c>
      <c r="I862" s="47">
        <f t="shared" si="90"/>
        <v>216</v>
      </c>
      <c r="J862" s="105" t="s">
        <v>529</v>
      </c>
    </row>
    <row r="863" spans="1:10" ht="28.8">
      <c r="A863" s="59"/>
      <c r="B863" s="86" t="s">
        <v>1075</v>
      </c>
      <c r="C863" s="41" t="s">
        <v>1936</v>
      </c>
      <c r="D863" s="47">
        <v>0</v>
      </c>
      <c r="E863" s="47">
        <v>0</v>
      </c>
      <c r="F863" s="47">
        <v>0</v>
      </c>
      <c r="G863" s="47">
        <v>350</v>
      </c>
      <c r="H863" s="47">
        <v>180</v>
      </c>
      <c r="I863" s="47">
        <f t="shared" ref="I863" si="91">H863*1.2</f>
        <v>216</v>
      </c>
      <c r="J863" s="105" t="s">
        <v>1937</v>
      </c>
    </row>
    <row r="864" spans="1:10" ht="28.8">
      <c r="A864" s="59"/>
      <c r="B864" s="86" t="s">
        <v>1075</v>
      </c>
      <c r="C864" s="41" t="s">
        <v>530</v>
      </c>
      <c r="D864" s="47">
        <v>0</v>
      </c>
      <c r="E864" s="47">
        <v>0</v>
      </c>
      <c r="F864" s="47">
        <v>0</v>
      </c>
      <c r="G864" s="47">
        <v>450</v>
      </c>
      <c r="H864" s="47">
        <v>300</v>
      </c>
      <c r="I864" s="47">
        <f t="shared" si="90"/>
        <v>360</v>
      </c>
      <c r="J864" s="105" t="s">
        <v>531</v>
      </c>
    </row>
    <row r="865" spans="1:10" ht="28.8">
      <c r="A865" s="59"/>
      <c r="B865" s="86" t="s">
        <v>1075</v>
      </c>
      <c r="C865" s="41" t="s">
        <v>532</v>
      </c>
      <c r="D865" s="47">
        <v>0</v>
      </c>
      <c r="E865" s="47">
        <v>0</v>
      </c>
      <c r="F865" s="47">
        <v>0</v>
      </c>
      <c r="G865" s="47">
        <v>650</v>
      </c>
      <c r="H865" s="47">
        <v>300</v>
      </c>
      <c r="I865" s="47">
        <f t="shared" si="90"/>
        <v>360</v>
      </c>
      <c r="J865" s="105" t="s">
        <v>533</v>
      </c>
    </row>
    <row r="866" spans="1:10" ht="28.8">
      <c r="A866" s="59"/>
      <c r="B866" s="86" t="s">
        <v>1075</v>
      </c>
      <c r="C866" s="41" t="s">
        <v>1938</v>
      </c>
      <c r="D866" s="47">
        <v>0</v>
      </c>
      <c r="E866" s="47">
        <v>0</v>
      </c>
      <c r="F866" s="47">
        <v>0</v>
      </c>
      <c r="G866" s="47">
        <v>650</v>
      </c>
      <c r="H866" s="47">
        <v>300</v>
      </c>
      <c r="I866" s="47">
        <f t="shared" ref="I866" si="92">H866*1.2</f>
        <v>360</v>
      </c>
      <c r="J866" s="105" t="s">
        <v>1939</v>
      </c>
    </row>
    <row r="867" spans="1:10" ht="28.8">
      <c r="A867" s="59"/>
      <c r="B867" s="86" t="s">
        <v>1075</v>
      </c>
      <c r="C867" s="41" t="s">
        <v>1940</v>
      </c>
      <c r="D867" s="47">
        <v>0</v>
      </c>
      <c r="E867" s="47">
        <v>0</v>
      </c>
      <c r="F867" s="47">
        <v>0</v>
      </c>
      <c r="G867" s="47">
        <v>650</v>
      </c>
      <c r="H867" s="47">
        <v>400</v>
      </c>
      <c r="I867" s="47">
        <f t="shared" ref="I867" si="93">H867*1.2</f>
        <v>480</v>
      </c>
      <c r="J867" s="105" t="s">
        <v>1941</v>
      </c>
    </row>
    <row r="868" spans="1:10" ht="28.8">
      <c r="A868" s="59"/>
      <c r="B868" s="86" t="s">
        <v>1075</v>
      </c>
      <c r="C868" s="41" t="s">
        <v>534</v>
      </c>
      <c r="D868" s="47">
        <v>300</v>
      </c>
      <c r="E868" s="47">
        <v>300</v>
      </c>
      <c r="F868" s="47">
        <v>300</v>
      </c>
      <c r="G868" s="47">
        <v>20</v>
      </c>
      <c r="H868" s="47">
        <v>12</v>
      </c>
      <c r="I868" s="47">
        <f t="shared" si="90"/>
        <v>14.399999999999999</v>
      </c>
      <c r="J868" s="105" t="s">
        <v>535</v>
      </c>
    </row>
    <row r="869" spans="1:10" ht="28.8">
      <c r="A869" s="59"/>
      <c r="B869" s="86" t="s">
        <v>1075</v>
      </c>
      <c r="C869" s="41" t="s">
        <v>536</v>
      </c>
      <c r="D869" s="47">
        <v>300</v>
      </c>
      <c r="E869" s="47">
        <v>300</v>
      </c>
      <c r="F869" s="47">
        <v>300</v>
      </c>
      <c r="G869" s="47">
        <v>40</v>
      </c>
      <c r="H869" s="47">
        <v>20</v>
      </c>
      <c r="I869" s="47">
        <f t="shared" si="90"/>
        <v>24</v>
      </c>
      <c r="J869" s="105" t="s">
        <v>537</v>
      </c>
    </row>
    <row r="870" spans="1:10" ht="28.8">
      <c r="A870" s="59"/>
      <c r="B870" s="86" t="s">
        <v>1075</v>
      </c>
      <c r="C870" s="41" t="s">
        <v>538</v>
      </c>
      <c r="D870" s="47">
        <v>300</v>
      </c>
      <c r="E870" s="47">
        <v>300</v>
      </c>
      <c r="F870" s="47">
        <v>300</v>
      </c>
      <c r="G870" s="47">
        <v>80</v>
      </c>
      <c r="H870" s="47">
        <v>20</v>
      </c>
      <c r="I870" s="47">
        <f t="shared" si="90"/>
        <v>24</v>
      </c>
      <c r="J870" s="105" t="s">
        <v>539</v>
      </c>
    </row>
    <row r="871" spans="1:10" ht="28.8">
      <c r="A871" s="59"/>
      <c r="B871" s="86" t="s">
        <v>1075</v>
      </c>
      <c r="C871" s="41" t="s">
        <v>540</v>
      </c>
      <c r="D871" s="47">
        <v>1200</v>
      </c>
      <c r="E871" s="47">
        <v>1200</v>
      </c>
      <c r="F871" s="47">
        <v>1200</v>
      </c>
      <c r="G871" s="47">
        <v>300</v>
      </c>
      <c r="H871" s="47">
        <v>20</v>
      </c>
      <c r="I871" s="47">
        <f t="shared" si="90"/>
        <v>24</v>
      </c>
      <c r="J871" s="105" t="s">
        <v>541</v>
      </c>
    </row>
    <row r="872" spans="1:10" ht="28.8">
      <c r="A872" s="59"/>
      <c r="B872" s="86" t="s">
        <v>1075</v>
      </c>
      <c r="C872" s="41" t="s">
        <v>542</v>
      </c>
      <c r="D872" s="47">
        <v>1200</v>
      </c>
      <c r="E872" s="47">
        <v>1200</v>
      </c>
      <c r="F872" s="47">
        <v>1200</v>
      </c>
      <c r="G872" s="47">
        <v>350</v>
      </c>
      <c r="H872" s="47">
        <v>180</v>
      </c>
      <c r="I872" s="47">
        <f t="shared" si="90"/>
        <v>216</v>
      </c>
      <c r="J872" s="105" t="s">
        <v>543</v>
      </c>
    </row>
    <row r="873" spans="1:10" ht="28.8">
      <c r="A873" s="59"/>
      <c r="B873" s="86" t="s">
        <v>1075</v>
      </c>
      <c r="C873" s="41" t="s">
        <v>1942</v>
      </c>
      <c r="D873" s="47">
        <v>1200</v>
      </c>
      <c r="E873" s="47">
        <v>1200</v>
      </c>
      <c r="F873" s="47">
        <v>1200</v>
      </c>
      <c r="G873" s="47">
        <v>450</v>
      </c>
      <c r="H873" s="47">
        <v>180</v>
      </c>
      <c r="I873" s="47">
        <f t="shared" ref="I873" si="94">H873*1.2</f>
        <v>216</v>
      </c>
      <c r="J873" s="105" t="s">
        <v>1943</v>
      </c>
    </row>
    <row r="874" spans="1:10" ht="28.8">
      <c r="A874" s="59"/>
      <c r="B874" s="86" t="s">
        <v>1075</v>
      </c>
      <c r="C874" s="41" t="s">
        <v>544</v>
      </c>
      <c r="D874" s="47">
        <v>1200</v>
      </c>
      <c r="E874" s="47">
        <v>1200</v>
      </c>
      <c r="F874" s="47">
        <v>1200</v>
      </c>
      <c r="G874" s="47">
        <v>450</v>
      </c>
      <c r="H874" s="47">
        <v>300</v>
      </c>
      <c r="I874" s="47">
        <f t="shared" si="90"/>
        <v>360</v>
      </c>
      <c r="J874" s="105" t="s">
        <v>545</v>
      </c>
    </row>
    <row r="875" spans="1:10" ht="28.8">
      <c r="A875" s="59"/>
      <c r="B875" s="86" t="s">
        <v>1075</v>
      </c>
      <c r="C875" s="41" t="s">
        <v>546</v>
      </c>
      <c r="D875" s="47">
        <v>1200</v>
      </c>
      <c r="E875" s="47">
        <v>1200</v>
      </c>
      <c r="F875" s="47">
        <v>1200</v>
      </c>
      <c r="G875" s="47">
        <v>650</v>
      </c>
      <c r="H875" s="47">
        <v>300</v>
      </c>
      <c r="I875" s="47">
        <f t="shared" si="90"/>
        <v>360</v>
      </c>
      <c r="J875" s="105" t="s">
        <v>547</v>
      </c>
    </row>
    <row r="876" spans="1:10" ht="28.8">
      <c r="A876" s="59"/>
      <c r="B876" s="86" t="s">
        <v>1075</v>
      </c>
      <c r="C876" s="41" t="s">
        <v>1944</v>
      </c>
      <c r="D876" s="47">
        <v>1200</v>
      </c>
      <c r="E876" s="47">
        <v>1200</v>
      </c>
      <c r="F876" s="47">
        <v>1200</v>
      </c>
      <c r="G876" s="47">
        <v>650</v>
      </c>
      <c r="H876" s="47">
        <v>300</v>
      </c>
      <c r="I876" s="47">
        <f t="shared" ref="I876" si="95">H876*1.2</f>
        <v>360</v>
      </c>
      <c r="J876" s="105" t="s">
        <v>1945</v>
      </c>
    </row>
    <row r="877" spans="1:10" ht="28.8">
      <c r="A877" s="59"/>
      <c r="B877" s="86" t="s">
        <v>1075</v>
      </c>
      <c r="C877" s="41" t="s">
        <v>1946</v>
      </c>
      <c r="D877" s="47">
        <v>1200</v>
      </c>
      <c r="E877" s="47">
        <v>1200</v>
      </c>
      <c r="F877" s="47">
        <v>1200</v>
      </c>
      <c r="G877" s="47">
        <v>650</v>
      </c>
      <c r="H877" s="47">
        <v>400</v>
      </c>
      <c r="I877" s="47">
        <f t="shared" ref="I877" si="96">H877*1.2</f>
        <v>480</v>
      </c>
      <c r="J877" s="105" t="s">
        <v>1947</v>
      </c>
    </row>
    <row r="878" spans="1:10" ht="35.1" customHeight="1">
      <c r="A878" s="59"/>
      <c r="B878" s="86" t="s">
        <v>1076</v>
      </c>
      <c r="C878" s="41" t="s">
        <v>1077</v>
      </c>
      <c r="D878" s="47">
        <v>0</v>
      </c>
      <c r="E878" s="47">
        <v>0</v>
      </c>
      <c r="F878" s="47">
        <v>0</v>
      </c>
      <c r="G878" s="47">
        <v>14</v>
      </c>
      <c r="H878" s="47">
        <v>12</v>
      </c>
      <c r="I878" s="47">
        <f t="shared" ref="I878:I891" si="97">H878*1.2</f>
        <v>14.399999999999999</v>
      </c>
      <c r="J878" s="105" t="s">
        <v>1089</v>
      </c>
    </row>
    <row r="879" spans="1:10" ht="35.1" customHeight="1">
      <c r="A879" s="59"/>
      <c r="B879" s="86" t="s">
        <v>1076</v>
      </c>
      <c r="C879" s="41" t="s">
        <v>1078</v>
      </c>
      <c r="D879" s="47">
        <v>0</v>
      </c>
      <c r="E879" s="47">
        <v>0</v>
      </c>
      <c r="F879" s="47">
        <v>0</v>
      </c>
      <c r="G879" s="47">
        <v>28</v>
      </c>
      <c r="H879" s="47">
        <v>20</v>
      </c>
      <c r="I879" s="47">
        <f t="shared" si="97"/>
        <v>24</v>
      </c>
      <c r="J879" s="105" t="s">
        <v>523</v>
      </c>
    </row>
    <row r="880" spans="1:10" ht="35.1" customHeight="1">
      <c r="A880" s="59"/>
      <c r="B880" s="86" t="s">
        <v>1076</v>
      </c>
      <c r="C880" s="41" t="s">
        <v>1079</v>
      </c>
      <c r="D880" s="47">
        <v>0</v>
      </c>
      <c r="E880" s="47">
        <v>0</v>
      </c>
      <c r="F880" s="47">
        <v>0</v>
      </c>
      <c r="G880" s="47">
        <v>112</v>
      </c>
      <c r="H880" s="47">
        <v>20</v>
      </c>
      <c r="I880" s="47">
        <f t="shared" si="97"/>
        <v>24</v>
      </c>
      <c r="J880" s="105" t="s">
        <v>525</v>
      </c>
    </row>
    <row r="881" spans="1:10" ht="35.1" customHeight="1">
      <c r="A881" s="59"/>
      <c r="B881" s="86" t="s">
        <v>1076</v>
      </c>
      <c r="C881" s="41" t="s">
        <v>1080</v>
      </c>
      <c r="D881" s="47">
        <v>0</v>
      </c>
      <c r="E881" s="47">
        <v>0</v>
      </c>
      <c r="F881" s="47">
        <v>0</v>
      </c>
      <c r="G881" s="47">
        <v>210</v>
      </c>
      <c r="H881" s="47">
        <v>20</v>
      </c>
      <c r="I881" s="47">
        <f t="shared" si="97"/>
        <v>24</v>
      </c>
      <c r="J881" s="105" t="s">
        <v>527</v>
      </c>
    </row>
    <row r="882" spans="1:10" ht="35.1" customHeight="1">
      <c r="A882" s="59"/>
      <c r="B882" s="86" t="s">
        <v>1076</v>
      </c>
      <c r="C882" s="41" t="s">
        <v>1081</v>
      </c>
      <c r="D882" s="47">
        <v>0</v>
      </c>
      <c r="E882" s="47">
        <v>0</v>
      </c>
      <c r="F882" s="47">
        <v>0</v>
      </c>
      <c r="G882" s="47">
        <v>336</v>
      </c>
      <c r="H882" s="47">
        <v>180</v>
      </c>
      <c r="I882" s="47">
        <f t="shared" si="97"/>
        <v>216</v>
      </c>
      <c r="J882" s="105" t="s">
        <v>529</v>
      </c>
    </row>
    <row r="883" spans="1:10" ht="35.1" customHeight="1">
      <c r="A883" s="59"/>
      <c r="B883" s="86" t="s">
        <v>1076</v>
      </c>
      <c r="C883" s="41" t="s">
        <v>1948</v>
      </c>
      <c r="D883" s="47">
        <v>0</v>
      </c>
      <c r="E883" s="47">
        <v>0</v>
      </c>
      <c r="F883" s="47">
        <v>0</v>
      </c>
      <c r="G883" s="47">
        <v>336</v>
      </c>
      <c r="H883" s="47">
        <v>180</v>
      </c>
      <c r="I883" s="47">
        <f t="shared" ref="I883" si="98">H883*1.2</f>
        <v>216</v>
      </c>
      <c r="J883" s="105" t="s">
        <v>1937</v>
      </c>
    </row>
    <row r="884" spans="1:10" ht="35.1" customHeight="1">
      <c r="A884" s="59"/>
      <c r="B884" s="86" t="s">
        <v>1076</v>
      </c>
      <c r="C884" s="41" t="s">
        <v>1082</v>
      </c>
      <c r="D884" s="47">
        <v>0</v>
      </c>
      <c r="E884" s="47">
        <v>0</v>
      </c>
      <c r="F884" s="47">
        <v>0</v>
      </c>
      <c r="G884" s="47">
        <v>455</v>
      </c>
      <c r="H884" s="47">
        <v>300</v>
      </c>
      <c r="I884" s="47">
        <f t="shared" si="97"/>
        <v>360</v>
      </c>
      <c r="J884" s="105" t="s">
        <v>533</v>
      </c>
    </row>
    <row r="885" spans="1:10" ht="35.1" customHeight="1">
      <c r="A885" s="59"/>
      <c r="B885" s="86" t="s">
        <v>1076</v>
      </c>
      <c r="C885" s="41" t="s">
        <v>1083</v>
      </c>
      <c r="D885" s="47">
        <v>75</v>
      </c>
      <c r="E885" s="47">
        <v>75</v>
      </c>
      <c r="F885" s="47">
        <v>75</v>
      </c>
      <c r="G885" s="47">
        <v>14</v>
      </c>
      <c r="H885" s="47">
        <v>12</v>
      </c>
      <c r="I885" s="47">
        <f t="shared" si="97"/>
        <v>14.399999999999999</v>
      </c>
      <c r="J885" s="105" t="s">
        <v>1090</v>
      </c>
    </row>
    <row r="886" spans="1:10" ht="35.1" customHeight="1">
      <c r="A886" s="59"/>
      <c r="B886" s="86" t="s">
        <v>1076</v>
      </c>
      <c r="C886" s="41" t="s">
        <v>1084</v>
      </c>
      <c r="D886" s="47">
        <v>75</v>
      </c>
      <c r="E886" s="47">
        <v>75</v>
      </c>
      <c r="F886" s="47">
        <v>75</v>
      </c>
      <c r="G886" s="47">
        <v>28</v>
      </c>
      <c r="H886" s="47">
        <v>20</v>
      </c>
      <c r="I886" s="47">
        <f t="shared" si="97"/>
        <v>24</v>
      </c>
      <c r="J886" s="105" t="s">
        <v>537</v>
      </c>
    </row>
    <row r="887" spans="1:10" ht="35.1" customHeight="1">
      <c r="A887" s="59"/>
      <c r="B887" s="86" t="s">
        <v>1076</v>
      </c>
      <c r="C887" s="41" t="s">
        <v>1085</v>
      </c>
      <c r="D887" s="47">
        <v>75</v>
      </c>
      <c r="E887" s="47">
        <v>75</v>
      </c>
      <c r="F887" s="47">
        <v>75</v>
      </c>
      <c r="G887" s="47">
        <v>112</v>
      </c>
      <c r="H887" s="47">
        <v>20</v>
      </c>
      <c r="I887" s="47">
        <f t="shared" si="97"/>
        <v>24</v>
      </c>
      <c r="J887" s="105" t="s">
        <v>539</v>
      </c>
    </row>
    <row r="888" spans="1:10" ht="35.1" customHeight="1">
      <c r="A888" s="59"/>
      <c r="B888" s="86" t="s">
        <v>1076</v>
      </c>
      <c r="C888" s="41" t="s">
        <v>1086</v>
      </c>
      <c r="D888" s="47">
        <v>500</v>
      </c>
      <c r="E888" s="47">
        <v>500</v>
      </c>
      <c r="F888" s="47">
        <v>500</v>
      </c>
      <c r="G888" s="47">
        <v>210</v>
      </c>
      <c r="H888" s="47">
        <v>20</v>
      </c>
      <c r="I888" s="47">
        <f t="shared" si="97"/>
        <v>24</v>
      </c>
      <c r="J888" s="105" t="s">
        <v>541</v>
      </c>
    </row>
    <row r="889" spans="1:10" ht="35.1" customHeight="1">
      <c r="A889" s="59"/>
      <c r="B889" s="86" t="s">
        <v>1076</v>
      </c>
      <c r="C889" s="41" t="s">
        <v>1087</v>
      </c>
      <c r="D889" s="47">
        <v>500</v>
      </c>
      <c r="E889" s="47">
        <v>500</v>
      </c>
      <c r="F889" s="47">
        <v>500</v>
      </c>
      <c r="G889" s="47">
        <v>336</v>
      </c>
      <c r="H889" s="47">
        <v>180</v>
      </c>
      <c r="I889" s="47">
        <f t="shared" si="97"/>
        <v>216</v>
      </c>
      <c r="J889" s="105" t="s">
        <v>543</v>
      </c>
    </row>
    <row r="890" spans="1:10" ht="35.1" customHeight="1">
      <c r="A890" s="59"/>
      <c r="B890" s="86" t="s">
        <v>1076</v>
      </c>
      <c r="C890" s="41" t="s">
        <v>1949</v>
      </c>
      <c r="D890" s="47">
        <v>500</v>
      </c>
      <c r="E890" s="47">
        <v>500</v>
      </c>
      <c r="F890" s="47">
        <v>500</v>
      </c>
      <c r="G890" s="47">
        <v>336</v>
      </c>
      <c r="H890" s="47">
        <v>180</v>
      </c>
      <c r="I890" s="47">
        <f t="shared" ref="I890" si="99">H890*1.2</f>
        <v>216</v>
      </c>
      <c r="J890" s="105" t="s">
        <v>1943</v>
      </c>
    </row>
    <row r="891" spans="1:10" ht="35.1" customHeight="1">
      <c r="A891" s="59"/>
      <c r="B891" s="86" t="s">
        <v>1076</v>
      </c>
      <c r="C891" s="41" t="s">
        <v>1088</v>
      </c>
      <c r="D891" s="47">
        <v>1200</v>
      </c>
      <c r="E891" s="47">
        <v>1200</v>
      </c>
      <c r="F891" s="47">
        <v>1200</v>
      </c>
      <c r="G891" s="47">
        <v>455</v>
      </c>
      <c r="H891" s="47">
        <v>300</v>
      </c>
      <c r="I891" s="47">
        <f t="shared" si="97"/>
        <v>360</v>
      </c>
      <c r="J891" s="105" t="s">
        <v>547</v>
      </c>
    </row>
    <row r="892" spans="1:10">
      <c r="D892" s="61"/>
      <c r="E892" s="61"/>
      <c r="F892" s="61"/>
      <c r="G892" s="61"/>
      <c r="H892" s="61"/>
      <c r="I892" s="61"/>
      <c r="J892" s="61"/>
    </row>
    <row r="893" spans="1:10" ht="28.5" customHeight="1">
      <c r="A893"/>
      <c r="B893" s="90" t="s">
        <v>1203</v>
      </c>
      <c r="C893" s="40"/>
      <c r="D893" s="58"/>
      <c r="E893" s="58"/>
      <c r="F893" s="58"/>
      <c r="G893" s="58"/>
      <c r="H893" s="58"/>
      <c r="I893" s="58"/>
      <c r="J893" s="200"/>
    </row>
    <row r="894" spans="1:10">
      <c r="A894"/>
      <c r="B894" s="73" t="s">
        <v>548</v>
      </c>
      <c r="C894" s="107" t="s">
        <v>549</v>
      </c>
      <c r="D894" s="108">
        <v>599</v>
      </c>
      <c r="E894" s="108">
        <v>599</v>
      </c>
      <c r="F894" s="108">
        <v>599</v>
      </c>
      <c r="G894" s="109">
        <v>0</v>
      </c>
      <c r="H894" s="109">
        <v>0</v>
      </c>
      <c r="I894" s="47">
        <f t="shared" ref="I894:I925" si="100">H894*1.2</f>
        <v>0</v>
      </c>
      <c r="J894" s="209" t="s">
        <v>550</v>
      </c>
    </row>
    <row r="895" spans="1:10">
      <c r="A895"/>
      <c r="B895" s="73" t="s">
        <v>551</v>
      </c>
      <c r="C895" s="107" t="s">
        <v>552</v>
      </c>
      <c r="D895" s="108">
        <v>599</v>
      </c>
      <c r="E895" s="108">
        <v>599</v>
      </c>
      <c r="F895" s="108">
        <v>599</v>
      </c>
      <c r="G895" s="109">
        <v>0</v>
      </c>
      <c r="H895" s="109">
        <v>0</v>
      </c>
      <c r="I895" s="47">
        <f t="shared" si="100"/>
        <v>0</v>
      </c>
      <c r="J895" s="209" t="s">
        <v>550</v>
      </c>
    </row>
    <row r="896" spans="1:10" ht="42.45" customHeight="1">
      <c r="A896"/>
      <c r="B896" s="74" t="s">
        <v>553</v>
      </c>
      <c r="C896" s="110" t="s">
        <v>554</v>
      </c>
      <c r="D896" s="109">
        <v>99</v>
      </c>
      <c r="E896" s="109">
        <v>99</v>
      </c>
      <c r="F896" s="109">
        <v>99</v>
      </c>
      <c r="G896" s="109"/>
      <c r="H896" s="109"/>
      <c r="I896" s="47">
        <f t="shared" si="100"/>
        <v>0</v>
      </c>
      <c r="J896" s="209" t="s">
        <v>555</v>
      </c>
    </row>
    <row r="897" spans="1:10" ht="16.350000000000001" customHeight="1">
      <c r="A897"/>
      <c r="B897" s="75" t="s">
        <v>556</v>
      </c>
      <c r="C897" s="110" t="s">
        <v>557</v>
      </c>
      <c r="D897" s="109">
        <v>50</v>
      </c>
      <c r="E897" s="109">
        <v>50</v>
      </c>
      <c r="F897" s="109">
        <v>50</v>
      </c>
      <c r="G897" s="109">
        <v>0</v>
      </c>
      <c r="H897" s="109">
        <v>0</v>
      </c>
      <c r="I897" s="47">
        <f t="shared" si="100"/>
        <v>0</v>
      </c>
      <c r="J897" s="209"/>
    </row>
    <row r="898" spans="1:10" ht="16.350000000000001" customHeight="1">
      <c r="A898"/>
      <c r="B898" s="76" t="s">
        <v>558</v>
      </c>
      <c r="C898" s="110" t="s">
        <v>559</v>
      </c>
      <c r="D898" s="109">
        <v>250</v>
      </c>
      <c r="E898" s="109">
        <v>250</v>
      </c>
      <c r="F898" s="109">
        <v>250</v>
      </c>
      <c r="G898" s="109">
        <v>0</v>
      </c>
      <c r="H898" s="109">
        <v>0</v>
      </c>
      <c r="I898" s="47">
        <f t="shared" si="100"/>
        <v>0</v>
      </c>
      <c r="J898" s="209"/>
    </row>
    <row r="899" spans="1:10" ht="33.450000000000003" customHeight="1">
      <c r="A899"/>
      <c r="B899" s="75" t="s">
        <v>560</v>
      </c>
      <c r="C899" s="110" t="s">
        <v>561</v>
      </c>
      <c r="D899" s="109">
        <v>0</v>
      </c>
      <c r="E899" s="109">
        <v>0</v>
      </c>
      <c r="F899" s="109">
        <v>0</v>
      </c>
      <c r="G899" s="109">
        <v>50</v>
      </c>
      <c r="H899" s="109">
        <v>50</v>
      </c>
      <c r="I899" s="47">
        <f t="shared" si="100"/>
        <v>60</v>
      </c>
      <c r="J899" s="209" t="s">
        <v>562</v>
      </c>
    </row>
    <row r="900" spans="1:10" ht="30.15" customHeight="1">
      <c r="A900"/>
      <c r="B900" s="75" t="s">
        <v>563</v>
      </c>
      <c r="C900" s="110" t="s">
        <v>564</v>
      </c>
      <c r="D900" s="109">
        <v>0</v>
      </c>
      <c r="E900" s="109">
        <v>0</v>
      </c>
      <c r="F900" s="109">
        <v>0</v>
      </c>
      <c r="G900" s="109">
        <v>50</v>
      </c>
      <c r="H900" s="109">
        <v>50</v>
      </c>
      <c r="I900" s="47">
        <f t="shared" si="100"/>
        <v>60</v>
      </c>
      <c r="J900" s="209" t="s">
        <v>565</v>
      </c>
    </row>
    <row r="901" spans="1:10" ht="29.85" customHeight="1">
      <c r="A901"/>
      <c r="B901" s="73" t="s">
        <v>566</v>
      </c>
      <c r="C901" s="107" t="s">
        <v>567</v>
      </c>
      <c r="D901" s="109">
        <v>0</v>
      </c>
      <c r="E901" s="109">
        <v>0</v>
      </c>
      <c r="F901" s="109">
        <v>0</v>
      </c>
      <c r="G901" s="109">
        <v>93</v>
      </c>
      <c r="H901" s="109">
        <v>93</v>
      </c>
      <c r="I901" s="47">
        <f t="shared" si="100"/>
        <v>111.6</v>
      </c>
      <c r="J901" s="209" t="s">
        <v>568</v>
      </c>
    </row>
    <row r="902" spans="1:10" ht="48.9" customHeight="1">
      <c r="A902"/>
      <c r="B902" s="93" t="s">
        <v>569</v>
      </c>
      <c r="C902" s="110" t="s">
        <v>1642</v>
      </c>
      <c r="D902" s="108">
        <v>120</v>
      </c>
      <c r="E902" s="108">
        <v>120</v>
      </c>
      <c r="F902" s="108">
        <v>120</v>
      </c>
      <c r="G902" s="109">
        <v>0</v>
      </c>
      <c r="H902" s="109">
        <v>0</v>
      </c>
      <c r="I902" s="47">
        <f t="shared" si="100"/>
        <v>0</v>
      </c>
      <c r="J902" s="209" t="s">
        <v>1643</v>
      </c>
    </row>
    <row r="903" spans="1:10" ht="19.2" customHeight="1">
      <c r="A903"/>
      <c r="B903" s="77" t="s">
        <v>570</v>
      </c>
      <c r="C903" s="40"/>
      <c r="D903" s="58"/>
      <c r="E903" s="58"/>
      <c r="F903" s="58"/>
      <c r="G903" s="58"/>
      <c r="H903" s="58"/>
      <c r="I903" s="58"/>
      <c r="J903" s="200"/>
    </row>
    <row r="904" spans="1:10" ht="28.8">
      <c r="A904"/>
      <c r="B904" s="76" t="s">
        <v>563</v>
      </c>
      <c r="C904" s="110" t="s">
        <v>564</v>
      </c>
      <c r="D904" s="109">
        <v>0</v>
      </c>
      <c r="E904" s="109">
        <v>0</v>
      </c>
      <c r="F904" s="109">
        <v>0</v>
      </c>
      <c r="G904" s="109">
        <v>50</v>
      </c>
      <c r="H904" s="109">
        <v>50</v>
      </c>
      <c r="I904" s="47">
        <f t="shared" si="100"/>
        <v>60</v>
      </c>
      <c r="J904" s="209" t="s">
        <v>565</v>
      </c>
    </row>
    <row r="905" spans="1:10">
      <c r="A905"/>
      <c r="B905" s="76" t="s">
        <v>556</v>
      </c>
      <c r="C905" s="110" t="s">
        <v>557</v>
      </c>
      <c r="D905" s="109">
        <v>50</v>
      </c>
      <c r="E905" s="109">
        <v>50</v>
      </c>
      <c r="F905" s="109">
        <v>50</v>
      </c>
      <c r="G905" s="109">
        <v>0</v>
      </c>
      <c r="H905" s="109">
        <v>0</v>
      </c>
      <c r="I905" s="47">
        <f t="shared" si="100"/>
        <v>0</v>
      </c>
      <c r="J905" s="209"/>
    </row>
    <row r="906" spans="1:10" ht="28.8">
      <c r="A906"/>
      <c r="B906" s="76" t="s">
        <v>571</v>
      </c>
      <c r="C906" s="110" t="s">
        <v>572</v>
      </c>
      <c r="D906" s="109">
        <v>0</v>
      </c>
      <c r="E906" s="109">
        <v>0</v>
      </c>
      <c r="F906" s="109">
        <v>0</v>
      </c>
      <c r="G906" s="109">
        <v>80</v>
      </c>
      <c r="H906" s="109">
        <v>80</v>
      </c>
      <c r="I906" s="47">
        <f t="shared" si="100"/>
        <v>96</v>
      </c>
      <c r="J906" s="209" t="s">
        <v>573</v>
      </c>
    </row>
    <row r="907" spans="1:10">
      <c r="A907"/>
      <c r="B907" s="76" t="s">
        <v>574</v>
      </c>
      <c r="C907" s="110" t="s">
        <v>575</v>
      </c>
      <c r="D907" s="109">
        <v>50</v>
      </c>
      <c r="E907" s="109">
        <v>50</v>
      </c>
      <c r="F907" s="109">
        <v>50</v>
      </c>
      <c r="G907" s="109">
        <v>0</v>
      </c>
      <c r="H907" s="109">
        <v>0</v>
      </c>
      <c r="I907" s="47">
        <f t="shared" si="100"/>
        <v>0</v>
      </c>
      <c r="J907" s="209"/>
    </row>
    <row r="908" spans="1:10" ht="28.8">
      <c r="A908"/>
      <c r="B908" s="76" t="s">
        <v>576</v>
      </c>
      <c r="C908" s="110" t="s">
        <v>577</v>
      </c>
      <c r="D908" s="109">
        <v>0</v>
      </c>
      <c r="E908" s="109">
        <v>0</v>
      </c>
      <c r="F908" s="109">
        <v>0</v>
      </c>
      <c r="G908" s="109">
        <v>50</v>
      </c>
      <c r="H908" s="109">
        <v>50</v>
      </c>
      <c r="I908" s="47">
        <f t="shared" si="100"/>
        <v>60</v>
      </c>
      <c r="J908" s="209" t="s">
        <v>578</v>
      </c>
    </row>
    <row r="909" spans="1:10" ht="28.8">
      <c r="A909"/>
      <c r="B909" s="76" t="s">
        <v>579</v>
      </c>
      <c r="C909" s="110" t="s">
        <v>580</v>
      </c>
      <c r="D909" s="109">
        <v>0</v>
      </c>
      <c r="E909" s="109">
        <v>0</v>
      </c>
      <c r="F909" s="109">
        <v>0</v>
      </c>
      <c r="G909" s="109">
        <v>120</v>
      </c>
      <c r="H909" s="109">
        <v>120</v>
      </c>
      <c r="I909" s="47">
        <f t="shared" si="100"/>
        <v>144</v>
      </c>
      <c r="J909" s="209" t="s">
        <v>578</v>
      </c>
    </row>
    <row r="910" spans="1:10" ht="42.75" customHeight="1">
      <c r="A910"/>
      <c r="B910" s="76" t="s">
        <v>581</v>
      </c>
      <c r="C910" s="110" t="s">
        <v>582</v>
      </c>
      <c r="D910" s="109">
        <v>0</v>
      </c>
      <c r="E910" s="109">
        <v>0</v>
      </c>
      <c r="F910" s="109">
        <v>0</v>
      </c>
      <c r="G910" s="109">
        <v>574</v>
      </c>
      <c r="H910" s="109">
        <v>574</v>
      </c>
      <c r="I910" s="47">
        <f t="shared" si="100"/>
        <v>688.8</v>
      </c>
      <c r="J910" s="209" t="s">
        <v>578</v>
      </c>
    </row>
    <row r="911" spans="1:10" ht="46.95" customHeight="1">
      <c r="A911"/>
      <c r="B911" s="76" t="s">
        <v>583</v>
      </c>
      <c r="C911" s="110" t="s">
        <v>584</v>
      </c>
      <c r="D911" s="109">
        <v>0</v>
      </c>
      <c r="E911" s="109">
        <v>0</v>
      </c>
      <c r="F911" s="109">
        <v>0</v>
      </c>
      <c r="G911" s="109">
        <v>917</v>
      </c>
      <c r="H911" s="109">
        <v>917</v>
      </c>
      <c r="I911" s="47">
        <f t="shared" si="100"/>
        <v>1100.3999999999999</v>
      </c>
      <c r="J911" s="209" t="s">
        <v>578</v>
      </c>
    </row>
    <row r="912" spans="1:10" ht="35.4" customHeight="1">
      <c r="A912"/>
      <c r="B912" s="76" t="s">
        <v>585</v>
      </c>
      <c r="C912" s="110" t="s">
        <v>586</v>
      </c>
      <c r="D912" s="109">
        <v>0</v>
      </c>
      <c r="E912" s="109">
        <v>0</v>
      </c>
      <c r="F912" s="109">
        <v>0</v>
      </c>
      <c r="G912" s="109">
        <v>1147</v>
      </c>
      <c r="H912" s="109">
        <v>1147</v>
      </c>
      <c r="I912" s="47">
        <f t="shared" si="100"/>
        <v>1376.3999999999999</v>
      </c>
      <c r="J912" s="209" t="s">
        <v>578</v>
      </c>
    </row>
    <row r="913" spans="1:34" ht="43.5" customHeight="1">
      <c r="A913"/>
      <c r="B913" s="76" t="s">
        <v>587</v>
      </c>
      <c r="C913" s="110" t="s">
        <v>588</v>
      </c>
      <c r="D913" s="109">
        <v>500</v>
      </c>
      <c r="E913" s="109">
        <v>500</v>
      </c>
      <c r="F913" s="109">
        <v>500</v>
      </c>
      <c r="G913" s="109">
        <v>0</v>
      </c>
      <c r="H913" s="109">
        <v>0</v>
      </c>
      <c r="I913" s="47">
        <f t="shared" si="100"/>
        <v>0</v>
      </c>
      <c r="J913" s="209"/>
    </row>
    <row r="914" spans="1:34" ht="28.8">
      <c r="A914"/>
      <c r="B914" s="76" t="s">
        <v>589</v>
      </c>
      <c r="C914" s="110" t="s">
        <v>590</v>
      </c>
      <c r="D914" s="109">
        <v>0</v>
      </c>
      <c r="E914" s="109">
        <v>0</v>
      </c>
      <c r="F914" s="109">
        <v>0</v>
      </c>
      <c r="G914" s="109">
        <v>10</v>
      </c>
      <c r="H914" s="109">
        <v>10</v>
      </c>
      <c r="I914" s="47">
        <f t="shared" si="100"/>
        <v>12</v>
      </c>
      <c r="J914" s="209" t="s">
        <v>591</v>
      </c>
    </row>
    <row r="915" spans="1:34" ht="29.85" customHeight="1">
      <c r="A915"/>
      <c r="B915" s="76" t="s">
        <v>592</v>
      </c>
      <c r="C915" s="110" t="s">
        <v>593</v>
      </c>
      <c r="D915" s="109">
        <v>0</v>
      </c>
      <c r="E915" s="109">
        <v>0</v>
      </c>
      <c r="F915" s="109">
        <v>0</v>
      </c>
      <c r="G915" s="109">
        <v>25</v>
      </c>
      <c r="H915" s="109">
        <v>25</v>
      </c>
      <c r="I915" s="47">
        <f t="shared" si="100"/>
        <v>30</v>
      </c>
      <c r="J915" s="209" t="s">
        <v>591</v>
      </c>
    </row>
    <row r="916" spans="1:34" ht="31.95" customHeight="1">
      <c r="A916"/>
      <c r="B916" s="76" t="s">
        <v>594</v>
      </c>
      <c r="C916" s="110" t="s">
        <v>595</v>
      </c>
      <c r="D916" s="109">
        <v>0</v>
      </c>
      <c r="E916" s="109">
        <v>0</v>
      </c>
      <c r="F916" s="109">
        <v>0</v>
      </c>
      <c r="G916" s="109">
        <v>50</v>
      </c>
      <c r="H916" s="109">
        <v>50</v>
      </c>
      <c r="I916" s="47">
        <f t="shared" si="100"/>
        <v>60</v>
      </c>
      <c r="J916" s="209" t="s">
        <v>591</v>
      </c>
    </row>
    <row r="917" spans="1:34" ht="28.2" customHeight="1">
      <c r="A917"/>
      <c r="B917" s="76" t="s">
        <v>596</v>
      </c>
      <c r="C917" s="110" t="s">
        <v>597</v>
      </c>
      <c r="D917" s="109">
        <v>200</v>
      </c>
      <c r="E917" s="109">
        <v>200</v>
      </c>
      <c r="F917" s="109">
        <v>200</v>
      </c>
      <c r="G917" s="109">
        <v>0</v>
      </c>
      <c r="H917" s="109">
        <v>0</v>
      </c>
      <c r="I917" s="47">
        <f t="shared" si="100"/>
        <v>0</v>
      </c>
      <c r="J917" s="209"/>
    </row>
    <row r="918" spans="1:34" ht="22.65" customHeight="1">
      <c r="A918"/>
      <c r="B918" s="78" t="s">
        <v>598</v>
      </c>
      <c r="C918" s="40"/>
      <c r="D918" s="58"/>
      <c r="E918" s="58"/>
      <c r="F918" s="58"/>
      <c r="G918" s="58"/>
      <c r="H918" s="58"/>
      <c r="I918" s="58"/>
      <c r="J918" s="200"/>
    </row>
    <row r="919" spans="1:34">
      <c r="A919"/>
      <c r="B919" s="76" t="s">
        <v>599</v>
      </c>
      <c r="C919" s="110" t="s">
        <v>600</v>
      </c>
      <c r="D919" s="109">
        <v>0</v>
      </c>
      <c r="E919" s="109">
        <v>0</v>
      </c>
      <c r="F919" s="109">
        <v>0</v>
      </c>
      <c r="G919" s="109">
        <v>500</v>
      </c>
      <c r="H919" s="109">
        <v>500</v>
      </c>
      <c r="I919" s="47">
        <f t="shared" si="100"/>
        <v>600</v>
      </c>
      <c r="J919" s="209" t="s">
        <v>601</v>
      </c>
    </row>
    <row r="920" spans="1:34">
      <c r="A920"/>
      <c r="B920" s="76" t="s">
        <v>602</v>
      </c>
      <c r="C920" s="110" t="s">
        <v>603</v>
      </c>
      <c r="D920" s="109">
        <v>0</v>
      </c>
      <c r="E920" s="109">
        <v>0</v>
      </c>
      <c r="F920" s="109">
        <v>0</v>
      </c>
      <c r="G920" s="109">
        <v>2000</v>
      </c>
      <c r="H920" s="109">
        <v>2000</v>
      </c>
      <c r="I920" s="47">
        <f t="shared" si="100"/>
        <v>2400</v>
      </c>
      <c r="J920" s="209" t="s">
        <v>604</v>
      </c>
    </row>
    <row r="921" spans="1:34">
      <c r="A921"/>
      <c r="B921" s="76" t="s">
        <v>605</v>
      </c>
      <c r="C921" s="110" t="s">
        <v>606</v>
      </c>
      <c r="D921" s="109">
        <v>0</v>
      </c>
      <c r="E921" s="109">
        <v>0</v>
      </c>
      <c r="F921" s="109">
        <v>0</v>
      </c>
      <c r="G921" s="109">
        <v>3000</v>
      </c>
      <c r="H921" s="109">
        <v>3000</v>
      </c>
      <c r="I921" s="47">
        <f t="shared" si="100"/>
        <v>3600</v>
      </c>
      <c r="J921" s="209" t="s">
        <v>604</v>
      </c>
    </row>
    <row r="922" spans="1:34">
      <c r="A922"/>
      <c r="B922" s="76" t="s">
        <v>607</v>
      </c>
      <c r="C922" s="110" t="s">
        <v>608</v>
      </c>
      <c r="D922" s="109">
        <v>0</v>
      </c>
      <c r="E922" s="109">
        <v>0</v>
      </c>
      <c r="F922" s="109">
        <v>0</v>
      </c>
      <c r="G922" s="109">
        <v>6500</v>
      </c>
      <c r="H922" s="109">
        <v>6500</v>
      </c>
      <c r="I922" s="47">
        <f t="shared" si="100"/>
        <v>7800</v>
      </c>
      <c r="J922" s="209" t="s">
        <v>604</v>
      </c>
    </row>
    <row r="923" spans="1:34">
      <c r="A923"/>
      <c r="B923" s="76" t="s">
        <v>609</v>
      </c>
      <c r="C923" s="110" t="s">
        <v>610</v>
      </c>
      <c r="D923" s="109">
        <v>0</v>
      </c>
      <c r="E923" s="109">
        <v>0</v>
      </c>
      <c r="F923" s="109">
        <v>0</v>
      </c>
      <c r="G923" s="109">
        <v>10000</v>
      </c>
      <c r="H923" s="109">
        <v>10000</v>
      </c>
      <c r="I923" s="47">
        <f t="shared" si="100"/>
        <v>12000</v>
      </c>
      <c r="J923" s="209" t="s">
        <v>604</v>
      </c>
    </row>
    <row r="924" spans="1:34">
      <c r="A924"/>
      <c r="B924" s="76" t="s">
        <v>611</v>
      </c>
      <c r="C924" s="110" t="s">
        <v>612</v>
      </c>
      <c r="D924" s="109">
        <v>3</v>
      </c>
      <c r="E924" s="109">
        <v>3</v>
      </c>
      <c r="F924" s="109">
        <v>3</v>
      </c>
      <c r="G924" s="109">
        <v>0</v>
      </c>
      <c r="H924" s="109">
        <v>0</v>
      </c>
      <c r="I924" s="47">
        <f t="shared" si="100"/>
        <v>0</v>
      </c>
      <c r="J924" s="209"/>
    </row>
    <row r="925" spans="1:34">
      <c r="A925"/>
      <c r="B925" s="76" t="s">
        <v>613</v>
      </c>
      <c r="C925" s="110" t="s">
        <v>614</v>
      </c>
      <c r="D925" s="109">
        <v>3</v>
      </c>
      <c r="E925" s="109">
        <v>3</v>
      </c>
      <c r="F925" s="109">
        <v>3</v>
      </c>
      <c r="G925" s="109">
        <v>0</v>
      </c>
      <c r="H925" s="109">
        <v>0</v>
      </c>
      <c r="I925" s="47">
        <f t="shared" si="100"/>
        <v>0</v>
      </c>
      <c r="J925" s="209"/>
    </row>
    <row r="926" spans="1:34" ht="24.75" customHeight="1">
      <c r="A926"/>
      <c r="B926" s="76" t="s">
        <v>615</v>
      </c>
      <c r="C926" s="110" t="s">
        <v>616</v>
      </c>
      <c r="D926" s="109">
        <v>3</v>
      </c>
      <c r="E926" s="109">
        <v>3</v>
      </c>
      <c r="F926" s="109">
        <v>3</v>
      </c>
      <c r="G926" s="109">
        <v>0</v>
      </c>
      <c r="H926" s="109">
        <v>0</v>
      </c>
      <c r="I926" s="47">
        <f t="shared" ref="I926:I971" si="101">H926*1.2</f>
        <v>0</v>
      </c>
      <c r="J926" s="209"/>
      <c r="K926" s="59"/>
      <c r="L926" s="59"/>
      <c r="M926" s="59"/>
      <c r="N926" s="59"/>
      <c r="O926" s="59"/>
      <c r="P926" s="59"/>
      <c r="Q926" s="59"/>
      <c r="R926" s="59"/>
      <c r="S926" s="59"/>
      <c r="T926" s="59"/>
      <c r="U926" s="59"/>
      <c r="V926" s="59"/>
      <c r="W926" s="59"/>
      <c r="X926" s="59"/>
      <c r="Y926" s="59"/>
      <c r="Z926" s="59"/>
      <c r="AA926" s="59"/>
      <c r="AB926" s="59"/>
      <c r="AC926" s="59"/>
      <c r="AD926" s="59"/>
      <c r="AE926" s="59"/>
      <c r="AF926" s="59"/>
      <c r="AG926" s="59"/>
      <c r="AH926" s="59"/>
    </row>
    <row r="927" spans="1:34">
      <c r="A927"/>
      <c r="B927" s="76" t="s">
        <v>617</v>
      </c>
      <c r="C927" s="110" t="s">
        <v>618</v>
      </c>
      <c r="D927" s="109">
        <v>3</v>
      </c>
      <c r="E927" s="109">
        <v>3</v>
      </c>
      <c r="F927" s="109">
        <v>3</v>
      </c>
      <c r="G927" s="109">
        <v>0</v>
      </c>
      <c r="H927" s="109">
        <v>0</v>
      </c>
      <c r="I927" s="47">
        <f t="shared" si="101"/>
        <v>0</v>
      </c>
      <c r="J927" s="209"/>
    </row>
    <row r="928" spans="1:34">
      <c r="A928"/>
      <c r="B928" s="76" t="s">
        <v>619</v>
      </c>
      <c r="C928" s="110" t="s">
        <v>620</v>
      </c>
      <c r="D928" s="109">
        <v>3</v>
      </c>
      <c r="E928" s="109">
        <v>3</v>
      </c>
      <c r="F928" s="109">
        <v>3</v>
      </c>
      <c r="G928" s="109">
        <v>0</v>
      </c>
      <c r="H928" s="109">
        <v>0</v>
      </c>
      <c r="I928" s="47">
        <f t="shared" si="101"/>
        <v>0</v>
      </c>
      <c r="J928" s="209"/>
    </row>
    <row r="929" spans="1:10" ht="23.85" customHeight="1">
      <c r="A929"/>
      <c r="B929" s="78" t="s">
        <v>621</v>
      </c>
      <c r="C929" s="40"/>
      <c r="D929" s="58"/>
      <c r="E929" s="58"/>
      <c r="F929" s="58"/>
      <c r="G929" s="58"/>
      <c r="H929" s="58"/>
      <c r="I929" s="58"/>
      <c r="J929" s="200"/>
    </row>
    <row r="930" spans="1:10" ht="28.8">
      <c r="A930"/>
      <c r="B930" s="76" t="s">
        <v>560</v>
      </c>
      <c r="C930" s="110" t="s">
        <v>561</v>
      </c>
      <c r="D930" s="109">
        <v>0</v>
      </c>
      <c r="E930" s="109">
        <v>0</v>
      </c>
      <c r="F930" s="109">
        <v>0</v>
      </c>
      <c r="G930" s="109">
        <v>50</v>
      </c>
      <c r="H930" s="109">
        <v>50</v>
      </c>
      <c r="I930" s="47">
        <f t="shared" si="101"/>
        <v>60</v>
      </c>
      <c r="J930" s="209" t="s">
        <v>562</v>
      </c>
    </row>
    <row r="931" spans="1:10">
      <c r="A931"/>
      <c r="B931" s="76" t="s">
        <v>558</v>
      </c>
      <c r="C931" s="110" t="s">
        <v>559</v>
      </c>
      <c r="D931" s="109">
        <v>250</v>
      </c>
      <c r="E931" s="109">
        <v>250</v>
      </c>
      <c r="F931" s="109">
        <v>250</v>
      </c>
      <c r="G931" s="109">
        <v>0</v>
      </c>
      <c r="H931" s="109">
        <v>0</v>
      </c>
      <c r="I931" s="47">
        <f t="shared" si="101"/>
        <v>0</v>
      </c>
      <c r="J931" s="209"/>
    </row>
    <row r="932" spans="1:10" ht="28.8">
      <c r="A932"/>
      <c r="B932" s="76" t="s">
        <v>566</v>
      </c>
      <c r="C932" s="110" t="s">
        <v>567</v>
      </c>
      <c r="D932" s="109">
        <v>0</v>
      </c>
      <c r="E932" s="109">
        <v>0</v>
      </c>
      <c r="F932" s="109">
        <v>0</v>
      </c>
      <c r="G932" s="109">
        <v>93</v>
      </c>
      <c r="H932" s="109">
        <v>93</v>
      </c>
      <c r="I932" s="47">
        <f t="shared" si="101"/>
        <v>111.6</v>
      </c>
      <c r="J932" s="209" t="s">
        <v>568</v>
      </c>
    </row>
    <row r="933" spans="1:10" ht="28.8">
      <c r="A933"/>
      <c r="B933" s="76" t="s">
        <v>622</v>
      </c>
      <c r="C933" s="110" t="s">
        <v>623</v>
      </c>
      <c r="D933" s="109">
        <v>0</v>
      </c>
      <c r="E933" s="109">
        <v>0</v>
      </c>
      <c r="F933" s="109">
        <v>0</v>
      </c>
      <c r="G933" s="109">
        <v>180</v>
      </c>
      <c r="H933" s="109">
        <v>180</v>
      </c>
      <c r="I933" s="47">
        <f t="shared" si="101"/>
        <v>216</v>
      </c>
      <c r="J933" s="209" t="s">
        <v>568</v>
      </c>
    </row>
    <row r="934" spans="1:10" ht="28.8">
      <c r="A934"/>
      <c r="B934" s="76" t="s">
        <v>624</v>
      </c>
      <c r="C934" s="110" t="s">
        <v>625</v>
      </c>
      <c r="D934" s="109">
        <v>0</v>
      </c>
      <c r="E934" s="109">
        <v>0</v>
      </c>
      <c r="F934" s="109">
        <v>0</v>
      </c>
      <c r="G934" s="109">
        <v>360</v>
      </c>
      <c r="H934" s="109">
        <v>360</v>
      </c>
      <c r="I934" s="47">
        <f t="shared" si="101"/>
        <v>432</v>
      </c>
      <c r="J934" s="209" t="s">
        <v>568</v>
      </c>
    </row>
    <row r="935" spans="1:10" ht="28.8">
      <c r="A935"/>
      <c r="B935" s="76" t="s">
        <v>626</v>
      </c>
      <c r="C935" s="110" t="s">
        <v>627</v>
      </c>
      <c r="D935" s="109">
        <v>0</v>
      </c>
      <c r="E935" s="109">
        <v>0</v>
      </c>
      <c r="F935" s="109">
        <v>0</v>
      </c>
      <c r="G935" s="109">
        <v>1060</v>
      </c>
      <c r="H935" s="109">
        <v>1060</v>
      </c>
      <c r="I935" s="47">
        <f t="shared" si="101"/>
        <v>1272</v>
      </c>
      <c r="J935" s="209" t="s">
        <v>568</v>
      </c>
    </row>
    <row r="936" spans="1:10" ht="28.8">
      <c r="A936"/>
      <c r="B936" s="76" t="s">
        <v>628</v>
      </c>
      <c r="C936" s="110" t="s">
        <v>629</v>
      </c>
      <c r="D936" s="109">
        <v>0</v>
      </c>
      <c r="E936" s="109">
        <v>0</v>
      </c>
      <c r="F936" s="109">
        <v>0</v>
      </c>
      <c r="G936" s="109">
        <v>239</v>
      </c>
      <c r="H936" s="109">
        <v>239</v>
      </c>
      <c r="I936" s="47">
        <f t="shared" si="101"/>
        <v>286.8</v>
      </c>
      <c r="J936" s="209" t="s">
        <v>568</v>
      </c>
    </row>
    <row r="937" spans="1:10" ht="28.8">
      <c r="A937"/>
      <c r="B937" s="76" t="s">
        <v>630</v>
      </c>
      <c r="C937" s="110" t="s">
        <v>631</v>
      </c>
      <c r="D937" s="109">
        <v>0</v>
      </c>
      <c r="E937" s="109">
        <v>0</v>
      </c>
      <c r="F937" s="109">
        <v>0</v>
      </c>
      <c r="G937" s="109">
        <v>956</v>
      </c>
      <c r="H937" s="109">
        <v>956</v>
      </c>
      <c r="I937" s="47">
        <f t="shared" si="101"/>
        <v>1147.2</v>
      </c>
      <c r="J937" s="209" t="s">
        <v>568</v>
      </c>
    </row>
    <row r="938" spans="1:10" ht="28.8">
      <c r="A938"/>
      <c r="B938" s="76" t="s">
        <v>632</v>
      </c>
      <c r="C938" s="110" t="s">
        <v>633</v>
      </c>
      <c r="D938" s="109">
        <v>0</v>
      </c>
      <c r="E938" s="109">
        <v>0</v>
      </c>
      <c r="F938" s="109">
        <v>0</v>
      </c>
      <c r="G938" s="109">
        <v>4713</v>
      </c>
      <c r="H938" s="109">
        <v>4713</v>
      </c>
      <c r="I938" s="47">
        <f t="shared" si="101"/>
        <v>5655.5999999999995</v>
      </c>
      <c r="J938" s="209" t="s">
        <v>568</v>
      </c>
    </row>
    <row r="939" spans="1:10">
      <c r="A939"/>
      <c r="B939" s="79" t="s">
        <v>634</v>
      </c>
      <c r="C939" s="110" t="s">
        <v>635</v>
      </c>
      <c r="D939" s="109">
        <v>2500</v>
      </c>
      <c r="E939" s="109">
        <v>2500</v>
      </c>
      <c r="F939" s="109">
        <v>2500</v>
      </c>
      <c r="G939" s="109">
        <v>0</v>
      </c>
      <c r="H939" s="109">
        <v>0</v>
      </c>
      <c r="I939" s="47">
        <f t="shared" si="101"/>
        <v>0</v>
      </c>
      <c r="J939" s="209" t="s">
        <v>550</v>
      </c>
    </row>
    <row r="940" spans="1:10">
      <c r="A940"/>
      <c r="B940" s="76" t="s">
        <v>551</v>
      </c>
      <c r="C940" s="110" t="s">
        <v>552</v>
      </c>
      <c r="D940" s="109">
        <v>599</v>
      </c>
      <c r="E940" s="109">
        <v>599</v>
      </c>
      <c r="F940" s="109">
        <v>599</v>
      </c>
      <c r="G940" s="109">
        <v>0</v>
      </c>
      <c r="H940" s="109">
        <v>0</v>
      </c>
      <c r="I940" s="47">
        <f t="shared" si="101"/>
        <v>0</v>
      </c>
      <c r="J940" s="209" t="s">
        <v>550</v>
      </c>
    </row>
    <row r="941" spans="1:10">
      <c r="A941"/>
      <c r="B941" s="78" t="s">
        <v>636</v>
      </c>
      <c r="C941" s="40"/>
      <c r="D941" s="58"/>
      <c r="E941" s="58"/>
      <c r="F941" s="58"/>
      <c r="G941" s="58"/>
      <c r="H941" s="58"/>
      <c r="I941" s="58"/>
      <c r="J941" s="200"/>
    </row>
    <row r="942" spans="1:10" ht="43.2">
      <c r="A942"/>
      <c r="B942" s="76" t="s">
        <v>637</v>
      </c>
      <c r="C942" s="110" t="s">
        <v>638</v>
      </c>
      <c r="D942" s="109">
        <v>75</v>
      </c>
      <c r="E942" s="109">
        <v>75</v>
      </c>
      <c r="F942" s="109">
        <v>75</v>
      </c>
      <c r="G942" s="109">
        <v>0</v>
      </c>
      <c r="H942" s="109">
        <v>0</v>
      </c>
      <c r="I942" s="47">
        <f t="shared" si="101"/>
        <v>0</v>
      </c>
      <c r="J942" s="209" t="s">
        <v>639</v>
      </c>
    </row>
    <row r="943" spans="1:10" ht="31.65" customHeight="1">
      <c r="A943"/>
      <c r="B943" s="76" t="s">
        <v>640</v>
      </c>
      <c r="C943" s="110" t="s">
        <v>641</v>
      </c>
      <c r="D943" s="109">
        <v>710</v>
      </c>
      <c r="E943" s="109">
        <v>710</v>
      </c>
      <c r="F943" s="109">
        <v>710</v>
      </c>
      <c r="G943" s="109">
        <v>0</v>
      </c>
      <c r="H943" s="109">
        <v>0</v>
      </c>
      <c r="I943" s="47">
        <f t="shared" si="101"/>
        <v>0</v>
      </c>
      <c r="J943" s="209"/>
    </row>
    <row r="944" spans="1:10" ht="43.2">
      <c r="A944"/>
      <c r="B944" s="76" t="s">
        <v>642</v>
      </c>
      <c r="C944" s="110" t="s">
        <v>643</v>
      </c>
      <c r="D944" s="109">
        <v>1765</v>
      </c>
      <c r="E944" s="109">
        <v>1765</v>
      </c>
      <c r="F944" s="109">
        <v>1765</v>
      </c>
      <c r="G944" s="109">
        <v>0</v>
      </c>
      <c r="H944" s="109">
        <v>0</v>
      </c>
      <c r="I944" s="47">
        <f t="shared" si="101"/>
        <v>0</v>
      </c>
      <c r="J944" s="209" t="s">
        <v>644</v>
      </c>
    </row>
    <row r="945" spans="1:10">
      <c r="A945"/>
      <c r="B945" s="76" t="s">
        <v>645</v>
      </c>
      <c r="C945" s="110" t="s">
        <v>646</v>
      </c>
      <c r="D945" s="109">
        <v>91</v>
      </c>
      <c r="E945" s="109">
        <v>91</v>
      </c>
      <c r="F945" s="109">
        <v>91</v>
      </c>
      <c r="G945" s="109">
        <v>0</v>
      </c>
      <c r="H945" s="109">
        <v>0</v>
      </c>
      <c r="I945" s="47">
        <f t="shared" si="101"/>
        <v>0</v>
      </c>
      <c r="J945" s="209" t="s">
        <v>550</v>
      </c>
    </row>
    <row r="946" spans="1:10">
      <c r="A946"/>
      <c r="B946" s="76" t="s">
        <v>647</v>
      </c>
      <c r="C946" s="110" t="s">
        <v>648</v>
      </c>
      <c r="D946" s="109">
        <v>90</v>
      </c>
      <c r="E946" s="109">
        <v>90</v>
      </c>
      <c r="F946" s="109">
        <v>90</v>
      </c>
      <c r="G946" s="109">
        <v>0</v>
      </c>
      <c r="H946" s="109">
        <v>0</v>
      </c>
      <c r="I946" s="47">
        <f t="shared" si="101"/>
        <v>0</v>
      </c>
      <c r="J946" s="209" t="s">
        <v>550</v>
      </c>
    </row>
    <row r="947" spans="1:10">
      <c r="A947"/>
      <c r="B947" s="76" t="s">
        <v>649</v>
      </c>
      <c r="C947" s="110" t="s">
        <v>650</v>
      </c>
      <c r="D947" s="109">
        <v>68</v>
      </c>
      <c r="E947" s="109">
        <v>68</v>
      </c>
      <c r="F947" s="109">
        <v>68</v>
      </c>
      <c r="G947" s="109">
        <v>0</v>
      </c>
      <c r="H947" s="109">
        <v>0</v>
      </c>
      <c r="I947" s="47">
        <f t="shared" si="101"/>
        <v>0</v>
      </c>
      <c r="J947" s="209" t="s">
        <v>550</v>
      </c>
    </row>
    <row r="948" spans="1:10">
      <c r="A948"/>
      <c r="B948" s="76" t="s">
        <v>651</v>
      </c>
      <c r="C948" s="110" t="s">
        <v>652</v>
      </c>
      <c r="D948" s="109">
        <v>66</v>
      </c>
      <c r="E948" s="109">
        <v>66</v>
      </c>
      <c r="F948" s="109">
        <v>66</v>
      </c>
      <c r="G948" s="109">
        <v>0</v>
      </c>
      <c r="H948" s="109">
        <v>0</v>
      </c>
      <c r="I948" s="47">
        <f t="shared" si="101"/>
        <v>0</v>
      </c>
      <c r="J948" s="209" t="s">
        <v>550</v>
      </c>
    </row>
    <row r="949" spans="1:10">
      <c r="A949"/>
      <c r="B949" s="76" t="s">
        <v>653</v>
      </c>
      <c r="C949" s="110" t="s">
        <v>654</v>
      </c>
      <c r="D949" s="109">
        <v>106</v>
      </c>
      <c r="E949" s="109">
        <v>106</v>
      </c>
      <c r="F949" s="109">
        <v>106</v>
      </c>
      <c r="G949" s="109">
        <v>0</v>
      </c>
      <c r="H949" s="109">
        <v>0</v>
      </c>
      <c r="I949" s="47">
        <f t="shared" si="101"/>
        <v>0</v>
      </c>
      <c r="J949" s="209" t="s">
        <v>550</v>
      </c>
    </row>
    <row r="950" spans="1:10">
      <c r="A950"/>
      <c r="B950" s="76" t="s">
        <v>655</v>
      </c>
      <c r="C950" s="110" t="s">
        <v>656</v>
      </c>
      <c r="D950" s="109">
        <v>70</v>
      </c>
      <c r="E950" s="109">
        <v>70</v>
      </c>
      <c r="F950" s="109">
        <v>70</v>
      </c>
      <c r="G950" s="109">
        <v>0</v>
      </c>
      <c r="H950" s="109">
        <v>0</v>
      </c>
      <c r="I950" s="47">
        <f t="shared" si="101"/>
        <v>0</v>
      </c>
      <c r="J950" s="209" t="s">
        <v>550</v>
      </c>
    </row>
    <row r="951" spans="1:10">
      <c r="A951"/>
      <c r="B951" s="76" t="s">
        <v>657</v>
      </c>
      <c r="C951" s="110" t="s">
        <v>658</v>
      </c>
      <c r="D951" s="109">
        <v>439</v>
      </c>
      <c r="E951" s="109">
        <v>439</v>
      </c>
      <c r="F951" s="109">
        <v>439</v>
      </c>
      <c r="G951" s="109">
        <v>0</v>
      </c>
      <c r="H951" s="109">
        <v>0</v>
      </c>
      <c r="I951" s="47">
        <f t="shared" si="101"/>
        <v>0</v>
      </c>
      <c r="J951" s="209" t="s">
        <v>550</v>
      </c>
    </row>
    <row r="952" spans="1:10">
      <c r="A952"/>
      <c r="B952" s="76" t="s">
        <v>659</v>
      </c>
      <c r="C952" s="110" t="s">
        <v>660</v>
      </c>
      <c r="D952" s="109">
        <v>107.44</v>
      </c>
      <c r="E952" s="109">
        <v>107.44</v>
      </c>
      <c r="F952" s="109">
        <v>107.44</v>
      </c>
      <c r="G952" s="109">
        <v>0</v>
      </c>
      <c r="H952" s="109">
        <v>0</v>
      </c>
      <c r="I952" s="47">
        <f t="shared" si="101"/>
        <v>0</v>
      </c>
      <c r="J952" s="209" t="s">
        <v>550</v>
      </c>
    </row>
    <row r="953" spans="1:10">
      <c r="A953"/>
      <c r="B953" s="76" t="s">
        <v>661</v>
      </c>
      <c r="C953" s="110" t="s">
        <v>662</v>
      </c>
      <c r="D953" s="109">
        <v>212</v>
      </c>
      <c r="E953" s="109">
        <v>212</v>
      </c>
      <c r="F953" s="109">
        <v>212</v>
      </c>
      <c r="G953" s="109">
        <v>0</v>
      </c>
      <c r="H953" s="109">
        <v>0</v>
      </c>
      <c r="I953" s="47">
        <f t="shared" si="101"/>
        <v>0</v>
      </c>
      <c r="J953" s="209" t="s">
        <v>550</v>
      </c>
    </row>
    <row r="954" spans="1:10">
      <c r="A954"/>
      <c r="B954" s="78" t="s">
        <v>663</v>
      </c>
      <c r="C954" s="40"/>
      <c r="D954" s="58"/>
      <c r="E954" s="58"/>
      <c r="F954" s="58"/>
      <c r="G954" s="58"/>
      <c r="H954" s="58"/>
      <c r="I954" s="58"/>
      <c r="J954" s="200"/>
    </row>
    <row r="955" spans="1:10">
      <c r="A955"/>
      <c r="B955" s="76" t="s">
        <v>664</v>
      </c>
      <c r="C955" s="110" t="s">
        <v>665</v>
      </c>
      <c r="D955" s="109">
        <v>3999</v>
      </c>
      <c r="E955" s="109">
        <v>3999</v>
      </c>
      <c r="F955" s="109">
        <v>3999</v>
      </c>
      <c r="G955" s="109">
        <v>0</v>
      </c>
      <c r="H955" s="109">
        <v>0</v>
      </c>
      <c r="I955" s="47">
        <f t="shared" si="101"/>
        <v>0</v>
      </c>
      <c r="J955" s="209" t="s">
        <v>550</v>
      </c>
    </row>
    <row r="956" spans="1:10">
      <c r="A956"/>
      <c r="B956" s="74" t="s">
        <v>666</v>
      </c>
      <c r="C956" s="111" t="s">
        <v>667</v>
      </c>
      <c r="D956" s="109">
        <v>2899</v>
      </c>
      <c r="E956" s="109">
        <v>2899</v>
      </c>
      <c r="F956" s="109">
        <v>2899</v>
      </c>
      <c r="G956" s="109">
        <v>0</v>
      </c>
      <c r="H956" s="109">
        <v>0</v>
      </c>
      <c r="I956" s="47">
        <f t="shared" si="101"/>
        <v>0</v>
      </c>
      <c r="J956" s="209" t="s">
        <v>550</v>
      </c>
    </row>
    <row r="957" spans="1:10">
      <c r="A957"/>
      <c r="B957" s="76" t="s">
        <v>668</v>
      </c>
      <c r="C957" s="110" t="s">
        <v>669</v>
      </c>
      <c r="D957" s="109">
        <v>999</v>
      </c>
      <c r="E957" s="109">
        <v>999</v>
      </c>
      <c r="F957" s="109">
        <v>999</v>
      </c>
      <c r="G957" s="109">
        <v>0</v>
      </c>
      <c r="H957" s="109">
        <v>0</v>
      </c>
      <c r="I957" s="47">
        <f t="shared" si="101"/>
        <v>0</v>
      </c>
      <c r="J957" s="209" t="s">
        <v>550</v>
      </c>
    </row>
    <row r="958" spans="1:10">
      <c r="A958"/>
      <c r="B958" s="76" t="s">
        <v>670</v>
      </c>
      <c r="C958" s="110" t="s">
        <v>671</v>
      </c>
      <c r="D958" s="109">
        <v>999</v>
      </c>
      <c r="E958" s="109">
        <v>999</v>
      </c>
      <c r="F958" s="109">
        <v>999</v>
      </c>
      <c r="G958" s="109">
        <v>0</v>
      </c>
      <c r="H958" s="109">
        <v>0</v>
      </c>
      <c r="I958" s="47">
        <f t="shared" si="101"/>
        <v>0</v>
      </c>
      <c r="J958" s="209" t="s">
        <v>550</v>
      </c>
    </row>
    <row r="959" spans="1:10">
      <c r="A959"/>
      <c r="B959" s="76" t="s">
        <v>672</v>
      </c>
      <c r="C959" s="110" t="s">
        <v>673</v>
      </c>
      <c r="D959" s="109">
        <v>799</v>
      </c>
      <c r="E959" s="109">
        <v>799</v>
      </c>
      <c r="F959" s="109">
        <v>799</v>
      </c>
      <c r="G959" s="109">
        <v>0</v>
      </c>
      <c r="H959" s="109">
        <v>0</v>
      </c>
      <c r="I959" s="47">
        <f t="shared" si="101"/>
        <v>0</v>
      </c>
      <c r="J959" s="209" t="s">
        <v>550</v>
      </c>
    </row>
    <row r="960" spans="1:10">
      <c r="A960"/>
      <c r="B960" s="76" t="s">
        <v>548</v>
      </c>
      <c r="C960" s="110" t="s">
        <v>549</v>
      </c>
      <c r="D960" s="109">
        <v>599</v>
      </c>
      <c r="E960" s="109">
        <v>599</v>
      </c>
      <c r="F960" s="109">
        <v>599</v>
      </c>
      <c r="G960" s="109">
        <v>0</v>
      </c>
      <c r="H960" s="109">
        <v>0</v>
      </c>
      <c r="I960" s="47">
        <f t="shared" si="101"/>
        <v>0</v>
      </c>
      <c r="J960" s="209" t="s">
        <v>550</v>
      </c>
    </row>
    <row r="961" spans="1:10">
      <c r="A961"/>
      <c r="B961" s="80" t="s">
        <v>674</v>
      </c>
      <c r="C961" s="110" t="s">
        <v>675</v>
      </c>
      <c r="D961" s="109">
        <v>49</v>
      </c>
      <c r="E961" s="109">
        <v>49</v>
      </c>
      <c r="F961" s="109">
        <v>49</v>
      </c>
      <c r="G961" s="109">
        <v>0</v>
      </c>
      <c r="H961" s="109">
        <v>0</v>
      </c>
      <c r="I961" s="47">
        <f t="shared" si="101"/>
        <v>0</v>
      </c>
      <c r="J961" s="209"/>
    </row>
    <row r="962" spans="1:10">
      <c r="A962"/>
      <c r="B962" s="76" t="s">
        <v>676</v>
      </c>
      <c r="C962" s="110" t="s">
        <v>677</v>
      </c>
      <c r="D962" s="109">
        <v>98</v>
      </c>
      <c r="E962" s="109">
        <v>98</v>
      </c>
      <c r="F962" s="109">
        <v>98</v>
      </c>
      <c r="G962" s="109">
        <v>0</v>
      </c>
      <c r="H962" s="109">
        <v>0</v>
      </c>
      <c r="I962" s="47">
        <f t="shared" si="101"/>
        <v>0</v>
      </c>
      <c r="J962" s="209"/>
    </row>
    <row r="963" spans="1:10">
      <c r="A963"/>
      <c r="B963" s="76" t="s">
        <v>678</v>
      </c>
      <c r="C963" s="110" t="s">
        <v>679</v>
      </c>
      <c r="D963" s="109">
        <v>196</v>
      </c>
      <c r="E963" s="109">
        <v>196</v>
      </c>
      <c r="F963" s="109">
        <v>196</v>
      </c>
      <c r="G963" s="109">
        <v>0</v>
      </c>
      <c r="H963" s="109">
        <v>0</v>
      </c>
      <c r="I963" s="47">
        <f t="shared" si="101"/>
        <v>0</v>
      </c>
      <c r="J963" s="209"/>
    </row>
    <row r="964" spans="1:10">
      <c r="A964"/>
      <c r="B964" s="76" t="s">
        <v>680</v>
      </c>
      <c r="C964" s="110" t="s">
        <v>554</v>
      </c>
      <c r="D964" s="109">
        <v>99</v>
      </c>
      <c r="E964" s="109">
        <v>99</v>
      </c>
      <c r="F964" s="109">
        <v>99</v>
      </c>
      <c r="G964" s="109">
        <v>0</v>
      </c>
      <c r="H964" s="109">
        <v>0</v>
      </c>
      <c r="I964" s="47">
        <f t="shared" si="101"/>
        <v>0</v>
      </c>
      <c r="J964" s="209"/>
    </row>
    <row r="965" spans="1:10">
      <c r="A965"/>
      <c r="B965" s="76" t="s">
        <v>681</v>
      </c>
      <c r="C965" s="110" t="s">
        <v>682</v>
      </c>
      <c r="D965" s="109">
        <v>198</v>
      </c>
      <c r="E965" s="109">
        <v>198</v>
      </c>
      <c r="F965" s="109">
        <v>198</v>
      </c>
      <c r="G965" s="109">
        <v>0</v>
      </c>
      <c r="H965" s="109">
        <v>0</v>
      </c>
      <c r="I965" s="47">
        <f t="shared" si="101"/>
        <v>0</v>
      </c>
      <c r="J965" s="209"/>
    </row>
    <row r="966" spans="1:10">
      <c r="A966"/>
      <c r="B966" s="76" t="s">
        <v>683</v>
      </c>
      <c r="C966" s="110" t="s">
        <v>684</v>
      </c>
      <c r="D966" s="109">
        <v>396</v>
      </c>
      <c r="E966" s="109">
        <v>396</v>
      </c>
      <c r="F966" s="109">
        <v>396</v>
      </c>
      <c r="G966" s="109">
        <v>0</v>
      </c>
      <c r="H966" s="109">
        <v>0</v>
      </c>
      <c r="I966" s="47">
        <f t="shared" si="101"/>
        <v>0</v>
      </c>
      <c r="J966" s="209"/>
    </row>
    <row r="967" spans="1:10">
      <c r="A967"/>
      <c r="B967" s="76" t="s">
        <v>685</v>
      </c>
      <c r="C967" s="110" t="s">
        <v>686</v>
      </c>
      <c r="D967" s="109">
        <v>149</v>
      </c>
      <c r="E967" s="109">
        <v>149</v>
      </c>
      <c r="F967" s="109">
        <v>149</v>
      </c>
      <c r="G967" s="109">
        <v>0</v>
      </c>
      <c r="H967" s="109">
        <v>0</v>
      </c>
      <c r="I967" s="47">
        <f t="shared" si="101"/>
        <v>0</v>
      </c>
      <c r="J967" s="209"/>
    </row>
    <row r="968" spans="1:10">
      <c r="A968"/>
      <c r="B968" s="76" t="s">
        <v>687</v>
      </c>
      <c r="C968" s="110" t="s">
        <v>688</v>
      </c>
      <c r="D968" s="109">
        <v>298</v>
      </c>
      <c r="E968" s="109">
        <v>298</v>
      </c>
      <c r="F968" s="109">
        <v>298</v>
      </c>
      <c r="G968" s="109">
        <v>0</v>
      </c>
      <c r="H968" s="109">
        <v>0</v>
      </c>
      <c r="I968" s="47">
        <f t="shared" si="101"/>
        <v>0</v>
      </c>
      <c r="J968" s="209"/>
    </row>
    <row r="969" spans="1:10">
      <c r="A969"/>
      <c r="B969" s="76" t="s">
        <v>689</v>
      </c>
      <c r="C969" s="110" t="s">
        <v>690</v>
      </c>
      <c r="D969" s="109">
        <v>596</v>
      </c>
      <c r="E969" s="109">
        <v>596</v>
      </c>
      <c r="F969" s="109">
        <v>596</v>
      </c>
      <c r="G969" s="109">
        <v>0</v>
      </c>
      <c r="H969" s="109">
        <v>0</v>
      </c>
      <c r="I969" s="47">
        <f t="shared" si="101"/>
        <v>0</v>
      </c>
      <c r="J969" s="209"/>
    </row>
    <row r="970" spans="1:10">
      <c r="A970"/>
      <c r="B970" s="76" t="s">
        <v>691</v>
      </c>
      <c r="C970" s="110" t="s">
        <v>692</v>
      </c>
      <c r="D970" s="109">
        <v>269</v>
      </c>
      <c r="E970" s="109">
        <v>269</v>
      </c>
      <c r="F970" s="109">
        <v>269</v>
      </c>
      <c r="G970" s="109">
        <v>0</v>
      </c>
      <c r="H970" s="109">
        <v>0</v>
      </c>
      <c r="I970" s="47">
        <f t="shared" si="101"/>
        <v>0</v>
      </c>
      <c r="J970" s="209" t="s">
        <v>550</v>
      </c>
    </row>
    <row r="971" spans="1:10">
      <c r="A971"/>
      <c r="B971" s="81" t="s">
        <v>693</v>
      </c>
      <c r="C971" s="112" t="s">
        <v>694</v>
      </c>
      <c r="D971" s="109">
        <v>699</v>
      </c>
      <c r="E971" s="109">
        <v>699</v>
      </c>
      <c r="F971" s="109">
        <v>699</v>
      </c>
      <c r="G971" s="109">
        <v>0</v>
      </c>
      <c r="H971" s="109">
        <v>0</v>
      </c>
      <c r="I971" s="47">
        <f t="shared" si="101"/>
        <v>0</v>
      </c>
      <c r="J971" s="209" t="s">
        <v>550</v>
      </c>
    </row>
    <row r="972" spans="1:10">
      <c r="D972" s="61"/>
      <c r="E972" s="61"/>
      <c r="F972" s="61"/>
      <c r="G972" s="61"/>
      <c r="H972" s="61"/>
      <c r="I972" s="61"/>
      <c r="J972" s="61"/>
    </row>
    <row r="973" spans="1:10">
      <c r="A973" s="55" t="s">
        <v>695</v>
      </c>
      <c r="B973" s="55"/>
      <c r="C973" s="39"/>
      <c r="D973" s="56"/>
      <c r="E973" s="56"/>
      <c r="F973" s="56"/>
      <c r="G973" s="56"/>
      <c r="H973" s="56"/>
      <c r="I973" s="56"/>
      <c r="J973" s="199"/>
    </row>
    <row r="974" spans="1:10">
      <c r="B974" s="215" t="s">
        <v>696</v>
      </c>
      <c r="C974" s="41" t="s">
        <v>697</v>
      </c>
      <c r="D974" s="47">
        <v>0</v>
      </c>
      <c r="E974" s="47">
        <v>0</v>
      </c>
      <c r="F974" s="47">
        <v>0</v>
      </c>
      <c r="G974" s="47">
        <v>0</v>
      </c>
      <c r="H974" s="47">
        <v>0</v>
      </c>
      <c r="I974" s="47">
        <v>0</v>
      </c>
      <c r="J974" s="104"/>
    </row>
    <row r="975" spans="1:10">
      <c r="B975" s="216"/>
      <c r="C975" s="41" t="s">
        <v>698</v>
      </c>
      <c r="D975" s="84">
        <v>250</v>
      </c>
      <c r="E975" s="84">
        <v>250</v>
      </c>
      <c r="F975" s="84">
        <v>250</v>
      </c>
      <c r="G975" s="84">
        <v>0</v>
      </c>
      <c r="H975" s="84">
        <v>0</v>
      </c>
      <c r="I975" s="84">
        <v>0</v>
      </c>
      <c r="J975" s="104"/>
    </row>
    <row r="976" spans="1:10">
      <c r="B976" s="217"/>
      <c r="C976" s="41" t="s">
        <v>699</v>
      </c>
      <c r="D976" s="84">
        <v>500</v>
      </c>
      <c r="E976" s="84">
        <v>500</v>
      </c>
      <c r="F976" s="84">
        <v>500</v>
      </c>
      <c r="G976" s="84">
        <v>0</v>
      </c>
      <c r="H976" s="84">
        <v>0</v>
      </c>
      <c r="I976" s="84">
        <v>0</v>
      </c>
      <c r="J976" s="104"/>
    </row>
    <row r="977" spans="1:10">
      <c r="B977" s="215" t="s">
        <v>700</v>
      </c>
      <c r="C977" s="41" t="s">
        <v>701</v>
      </c>
      <c r="D977" s="47">
        <v>0</v>
      </c>
      <c r="E977" s="47">
        <v>0</v>
      </c>
      <c r="F977" s="47">
        <v>0</v>
      </c>
      <c r="G977" s="47">
        <v>0</v>
      </c>
      <c r="H977" s="47">
        <v>0</v>
      </c>
      <c r="I977" s="47">
        <v>0</v>
      </c>
      <c r="J977" s="104"/>
    </row>
    <row r="978" spans="1:10">
      <c r="B978" s="217"/>
      <c r="C978" s="41" t="s">
        <v>699</v>
      </c>
      <c r="D978" s="84">
        <v>190</v>
      </c>
      <c r="E978" s="84">
        <v>190</v>
      </c>
      <c r="F978" s="84">
        <v>190</v>
      </c>
      <c r="G978" s="84">
        <v>0</v>
      </c>
      <c r="H978" s="84">
        <v>0</v>
      </c>
      <c r="I978" s="84">
        <v>0</v>
      </c>
      <c r="J978" s="104"/>
    </row>
    <row r="979" spans="1:10">
      <c r="B979" s="215" t="s">
        <v>702</v>
      </c>
      <c r="C979" s="41" t="s">
        <v>703</v>
      </c>
      <c r="D979" s="47">
        <v>0</v>
      </c>
      <c r="E979" s="47">
        <v>0</v>
      </c>
      <c r="F979" s="47">
        <v>0</v>
      </c>
      <c r="G979" s="47">
        <v>0</v>
      </c>
      <c r="H979" s="47">
        <v>0</v>
      </c>
      <c r="I979" s="47">
        <v>0</v>
      </c>
      <c r="J979" s="104"/>
    </row>
    <row r="980" spans="1:10">
      <c r="B980" s="217"/>
      <c r="C980" s="41" t="s">
        <v>704</v>
      </c>
      <c r="D980" s="84">
        <v>990</v>
      </c>
      <c r="E980" s="84">
        <v>990</v>
      </c>
      <c r="F980" s="84">
        <v>990</v>
      </c>
      <c r="G980" s="84">
        <v>0</v>
      </c>
      <c r="H980" s="84">
        <v>0</v>
      </c>
      <c r="I980" s="84">
        <v>0</v>
      </c>
      <c r="J980" s="104"/>
    </row>
    <row r="981" spans="1:10" ht="28.8">
      <c r="B981" s="91" t="s">
        <v>705</v>
      </c>
      <c r="C981" s="41" t="s">
        <v>706</v>
      </c>
      <c r="D981" s="84">
        <v>700</v>
      </c>
      <c r="E981" s="84">
        <v>700</v>
      </c>
      <c r="F981" s="84">
        <v>700</v>
      </c>
      <c r="G981" s="84">
        <v>0</v>
      </c>
      <c r="H981" s="84">
        <v>0</v>
      </c>
      <c r="I981" s="84">
        <v>0</v>
      </c>
      <c r="J981" s="104"/>
    </row>
    <row r="982" spans="1:10">
      <c r="D982" s="61"/>
      <c r="E982" s="61"/>
      <c r="F982" s="61"/>
      <c r="G982" s="61"/>
      <c r="H982" s="61"/>
      <c r="I982" s="61"/>
    </row>
    <row r="983" spans="1:10">
      <c r="A983" s="55" t="s">
        <v>707</v>
      </c>
      <c r="B983" s="55"/>
      <c r="C983" s="44"/>
      <c r="D983" s="62"/>
      <c r="E983" s="62"/>
      <c r="F983" s="62"/>
      <c r="G983" s="62"/>
      <c r="H983" s="62"/>
      <c r="I983" s="62"/>
      <c r="J983" s="210"/>
    </row>
    <row r="984" spans="1:10">
      <c r="A984" s="48"/>
      <c r="B984" s="63" t="s">
        <v>708</v>
      </c>
      <c r="C984" s="40"/>
      <c r="D984" s="58"/>
      <c r="E984" s="58"/>
      <c r="F984" s="58"/>
      <c r="G984" s="58"/>
      <c r="H984" s="58"/>
      <c r="I984" s="58"/>
      <c r="J984" s="200"/>
    </row>
    <row r="985" spans="1:10">
      <c r="A985" s="48"/>
      <c r="B985" s="53" t="s">
        <v>709</v>
      </c>
      <c r="C985" s="42" t="s">
        <v>710</v>
      </c>
      <c r="D985" s="84">
        <v>800</v>
      </c>
      <c r="E985" s="84">
        <v>800</v>
      </c>
      <c r="F985" s="84">
        <v>800</v>
      </c>
      <c r="G985" s="84">
        <v>0</v>
      </c>
      <c r="H985" s="84">
        <v>0</v>
      </c>
      <c r="I985" s="84">
        <v>0</v>
      </c>
      <c r="J985" s="105" t="s">
        <v>711</v>
      </c>
    </row>
    <row r="986" spans="1:10">
      <c r="A986" s="48"/>
      <c r="B986" s="53" t="s">
        <v>712</v>
      </c>
      <c r="C986" s="42" t="s">
        <v>713</v>
      </c>
      <c r="D986" s="84">
        <v>1000</v>
      </c>
      <c r="E986" s="84">
        <v>1000</v>
      </c>
      <c r="F986" s="84">
        <v>1000</v>
      </c>
      <c r="G986" s="84">
        <v>0</v>
      </c>
      <c r="H986" s="84">
        <v>0</v>
      </c>
      <c r="I986" s="84">
        <v>0</v>
      </c>
      <c r="J986" s="105" t="s">
        <v>714</v>
      </c>
    </row>
    <row r="987" spans="1:10">
      <c r="A987" s="48"/>
      <c r="B987" s="53" t="s">
        <v>715</v>
      </c>
      <c r="C987" s="42" t="s">
        <v>716</v>
      </c>
      <c r="D987" s="84">
        <v>1200</v>
      </c>
      <c r="E987" s="84">
        <v>1200</v>
      </c>
      <c r="F987" s="84">
        <v>1200</v>
      </c>
      <c r="G987" s="84">
        <v>0</v>
      </c>
      <c r="H987" s="84">
        <v>0</v>
      </c>
      <c r="I987" s="84">
        <v>0</v>
      </c>
      <c r="J987" s="105" t="s">
        <v>717</v>
      </c>
    </row>
    <row r="988" spans="1:10">
      <c r="A988" s="48"/>
      <c r="B988" s="53" t="s">
        <v>718</v>
      </c>
      <c r="C988" s="42" t="s">
        <v>719</v>
      </c>
      <c r="D988" s="84">
        <v>1500</v>
      </c>
      <c r="E988" s="84">
        <v>1500</v>
      </c>
      <c r="F988" s="84">
        <v>1500</v>
      </c>
      <c r="G988" s="84">
        <v>0</v>
      </c>
      <c r="H988" s="84">
        <v>0</v>
      </c>
      <c r="I988" s="84">
        <v>0</v>
      </c>
      <c r="J988" s="105" t="s">
        <v>720</v>
      </c>
    </row>
    <row r="989" spans="1:10" ht="43.2">
      <c r="A989" s="48"/>
      <c r="B989" s="53" t="s">
        <v>1702</v>
      </c>
      <c r="C989" s="42" t="s">
        <v>1703</v>
      </c>
      <c r="D989" s="84">
        <v>500</v>
      </c>
      <c r="E989" s="84">
        <v>500</v>
      </c>
      <c r="F989" s="84">
        <v>500</v>
      </c>
      <c r="G989" s="84"/>
      <c r="H989" s="84"/>
      <c r="I989" s="84"/>
      <c r="J989" s="105" t="s">
        <v>1704</v>
      </c>
    </row>
    <row r="990" spans="1:10">
      <c r="A990" s="48"/>
      <c r="B990" s="63" t="s">
        <v>721</v>
      </c>
      <c r="C990" s="40"/>
      <c r="D990" s="58"/>
      <c r="E990" s="58"/>
      <c r="F990" s="58"/>
      <c r="G990" s="58"/>
      <c r="H990" s="58"/>
      <c r="I990" s="58"/>
      <c r="J990" s="200"/>
    </row>
    <row r="991" spans="1:10">
      <c r="A991" s="48"/>
      <c r="B991" s="53" t="s">
        <v>709</v>
      </c>
      <c r="C991" s="42" t="s">
        <v>722</v>
      </c>
      <c r="D991" s="84">
        <v>720</v>
      </c>
      <c r="E991" s="84">
        <v>720</v>
      </c>
      <c r="F991" s="84">
        <v>720</v>
      </c>
      <c r="G991" s="84">
        <v>0</v>
      </c>
      <c r="H991" s="84">
        <v>0</v>
      </c>
      <c r="I991" s="84">
        <v>0</v>
      </c>
      <c r="J991" s="105" t="s">
        <v>723</v>
      </c>
    </row>
    <row r="992" spans="1:10">
      <c r="A992" s="48"/>
      <c r="B992" s="53" t="s">
        <v>712</v>
      </c>
      <c r="C992" s="42" t="s">
        <v>724</v>
      </c>
      <c r="D992" s="84">
        <v>720</v>
      </c>
      <c r="E992" s="84">
        <v>720</v>
      </c>
      <c r="F992" s="84">
        <v>720</v>
      </c>
      <c r="G992" s="84">
        <v>0</v>
      </c>
      <c r="H992" s="84">
        <v>0</v>
      </c>
      <c r="I992" s="84">
        <v>0</v>
      </c>
      <c r="J992" s="105" t="s">
        <v>723</v>
      </c>
    </row>
    <row r="993" spans="1:10">
      <c r="A993" s="48"/>
      <c r="B993" s="53" t="s">
        <v>715</v>
      </c>
      <c r="C993" s="42" t="s">
        <v>725</v>
      </c>
      <c r="D993" s="84">
        <v>500</v>
      </c>
      <c r="E993" s="84">
        <v>500</v>
      </c>
      <c r="F993" s="84">
        <v>500</v>
      </c>
      <c r="G993" s="84">
        <v>0</v>
      </c>
      <c r="H993" s="84">
        <v>0</v>
      </c>
      <c r="I993" s="84">
        <v>0</v>
      </c>
      <c r="J993" s="105" t="s">
        <v>726</v>
      </c>
    </row>
    <row r="994" spans="1:10">
      <c r="A994" s="48"/>
      <c r="B994" s="53" t="s">
        <v>718</v>
      </c>
      <c r="C994" s="42" t="s">
        <v>727</v>
      </c>
      <c r="D994" s="84">
        <v>720</v>
      </c>
      <c r="E994" s="84">
        <v>720</v>
      </c>
      <c r="F994" s="84">
        <v>720</v>
      </c>
      <c r="G994" s="84">
        <v>0</v>
      </c>
      <c r="H994" s="84">
        <v>0</v>
      </c>
      <c r="I994" s="84">
        <v>0</v>
      </c>
      <c r="J994" s="105" t="s">
        <v>723</v>
      </c>
    </row>
    <row r="995" spans="1:10">
      <c r="A995" s="48"/>
      <c r="B995" s="63" t="s">
        <v>728</v>
      </c>
      <c r="C995" s="40"/>
      <c r="D995" s="58"/>
      <c r="E995" s="58"/>
      <c r="F995" s="58"/>
      <c r="G995" s="58"/>
      <c r="H995" s="58"/>
      <c r="I995" s="58"/>
      <c r="J995" s="200"/>
    </row>
    <row r="996" spans="1:10">
      <c r="A996" s="48"/>
      <c r="B996" s="53" t="s">
        <v>709</v>
      </c>
      <c r="C996" s="42" t="s">
        <v>729</v>
      </c>
      <c r="D996" s="84">
        <v>720</v>
      </c>
      <c r="E996" s="84">
        <v>720</v>
      </c>
      <c r="F996" s="84">
        <v>720</v>
      </c>
      <c r="G996" s="84">
        <v>0</v>
      </c>
      <c r="H996" s="84">
        <v>0</v>
      </c>
      <c r="I996" s="84">
        <v>0</v>
      </c>
      <c r="J996" s="105" t="s">
        <v>723</v>
      </c>
    </row>
    <row r="997" spans="1:10">
      <c r="A997" s="48"/>
      <c r="B997" s="53" t="s">
        <v>712</v>
      </c>
      <c r="C997" s="42" t="s">
        <v>730</v>
      </c>
      <c r="D997" s="84">
        <v>720</v>
      </c>
      <c r="E997" s="84">
        <v>720</v>
      </c>
      <c r="F997" s="84">
        <v>720</v>
      </c>
      <c r="G997" s="84">
        <v>0</v>
      </c>
      <c r="H997" s="84">
        <v>0</v>
      </c>
      <c r="I997" s="84">
        <v>0</v>
      </c>
      <c r="J997" s="105" t="s">
        <v>723</v>
      </c>
    </row>
    <row r="998" spans="1:10">
      <c r="A998" s="48"/>
      <c r="B998" s="53" t="s">
        <v>715</v>
      </c>
      <c r="C998" s="42" t="s">
        <v>731</v>
      </c>
      <c r="D998" s="84">
        <v>500</v>
      </c>
      <c r="E998" s="84">
        <v>500</v>
      </c>
      <c r="F998" s="84">
        <v>500</v>
      </c>
      <c r="G998" s="84">
        <v>0</v>
      </c>
      <c r="H998" s="84">
        <v>0</v>
      </c>
      <c r="I998" s="84">
        <v>0</v>
      </c>
      <c r="J998" s="105" t="s">
        <v>726</v>
      </c>
    </row>
    <row r="999" spans="1:10">
      <c r="A999" s="48"/>
      <c r="B999" s="53" t="s">
        <v>718</v>
      </c>
      <c r="C999" s="42" t="s">
        <v>732</v>
      </c>
      <c r="D999" s="84">
        <v>720</v>
      </c>
      <c r="E999" s="84">
        <v>720</v>
      </c>
      <c r="F999" s="84">
        <v>720</v>
      </c>
      <c r="G999" s="84">
        <v>0</v>
      </c>
      <c r="H999" s="84">
        <v>0</v>
      </c>
      <c r="I999" s="84">
        <v>0</v>
      </c>
      <c r="J999" s="105" t="s">
        <v>723</v>
      </c>
    </row>
    <row r="1000" spans="1:10">
      <c r="D1000" s="61"/>
      <c r="E1000" s="61"/>
      <c r="F1000" s="61"/>
      <c r="G1000" s="61"/>
      <c r="H1000" s="61"/>
      <c r="I1000" s="61"/>
    </row>
    <row r="1001" spans="1:10">
      <c r="A1001" s="55" t="s">
        <v>733</v>
      </c>
      <c r="B1001" s="55"/>
      <c r="C1001" s="39"/>
      <c r="D1001" s="56"/>
      <c r="E1001" s="56"/>
      <c r="F1001" s="56"/>
      <c r="G1001" s="56"/>
      <c r="H1001" s="56"/>
      <c r="I1001" s="56"/>
      <c r="J1001" s="199"/>
    </row>
    <row r="1002" spans="1:10" ht="53.7" customHeight="1">
      <c r="A1002" s="59"/>
      <c r="B1002" s="86" t="s">
        <v>734</v>
      </c>
      <c r="C1002" s="41" t="s">
        <v>735</v>
      </c>
      <c r="D1002" s="47">
        <v>0</v>
      </c>
      <c r="E1002" s="47">
        <v>0</v>
      </c>
      <c r="F1002" s="47">
        <v>0</v>
      </c>
      <c r="G1002" s="47">
        <v>5</v>
      </c>
      <c r="H1002" s="47">
        <v>5</v>
      </c>
      <c r="I1002" s="47">
        <f t="shared" ref="I1002:I1023" si="102">H1002*1.2</f>
        <v>6</v>
      </c>
      <c r="J1002" s="105" t="s">
        <v>736</v>
      </c>
    </row>
    <row r="1003" spans="1:10" ht="82.95" customHeight="1">
      <c r="A1003" s="59"/>
      <c r="B1003" s="86" t="s">
        <v>737</v>
      </c>
      <c r="C1003" s="41" t="s">
        <v>738</v>
      </c>
      <c r="D1003" s="47">
        <v>0</v>
      </c>
      <c r="E1003" s="47">
        <v>100</v>
      </c>
      <c r="F1003" s="47">
        <v>200</v>
      </c>
      <c r="G1003" s="47">
        <v>75</v>
      </c>
      <c r="H1003" s="47">
        <v>60</v>
      </c>
      <c r="I1003" s="47">
        <f t="shared" si="102"/>
        <v>72</v>
      </c>
      <c r="J1003" s="105" t="s">
        <v>739</v>
      </c>
    </row>
    <row r="1004" spans="1:10" ht="88.35" customHeight="1">
      <c r="A1004" s="59"/>
      <c r="B1004" s="86" t="s">
        <v>737</v>
      </c>
      <c r="C1004" s="41" t="s">
        <v>740</v>
      </c>
      <c r="D1004" s="47">
        <v>0</v>
      </c>
      <c r="E1004" s="47">
        <v>400</v>
      </c>
      <c r="F1004" s="47">
        <v>800</v>
      </c>
      <c r="G1004" s="47">
        <v>320</v>
      </c>
      <c r="H1004" s="47">
        <v>256</v>
      </c>
      <c r="I1004" s="47">
        <f t="shared" si="102"/>
        <v>307.2</v>
      </c>
      <c r="J1004" s="105" t="s">
        <v>741</v>
      </c>
    </row>
    <row r="1005" spans="1:10" ht="69.900000000000006" customHeight="1">
      <c r="A1005" s="59"/>
      <c r="B1005" s="86" t="s">
        <v>742</v>
      </c>
      <c r="C1005" s="41" t="s">
        <v>743</v>
      </c>
      <c r="D1005" s="47">
        <v>0</v>
      </c>
      <c r="E1005" s="47">
        <v>0</v>
      </c>
      <c r="F1005" s="47">
        <v>0</v>
      </c>
      <c r="G1005" s="47">
        <v>40</v>
      </c>
      <c r="H1005" s="47">
        <v>32</v>
      </c>
      <c r="I1005" s="47">
        <f t="shared" si="102"/>
        <v>38.4</v>
      </c>
      <c r="J1005" s="105" t="s">
        <v>744</v>
      </c>
    </row>
    <row r="1006" spans="1:10" ht="68.7" customHeight="1">
      <c r="A1006" s="59"/>
      <c r="B1006" s="86" t="s">
        <v>742</v>
      </c>
      <c r="C1006" s="41" t="s">
        <v>745</v>
      </c>
      <c r="D1006" s="47">
        <v>0</v>
      </c>
      <c r="E1006" s="47">
        <v>0</v>
      </c>
      <c r="F1006" s="47">
        <v>0</v>
      </c>
      <c r="G1006" s="47">
        <v>85</v>
      </c>
      <c r="H1006" s="47">
        <v>68</v>
      </c>
      <c r="I1006" s="47">
        <f t="shared" si="102"/>
        <v>81.599999999999994</v>
      </c>
      <c r="J1006" s="105" t="s">
        <v>746</v>
      </c>
    </row>
    <row r="1007" spans="1:10" ht="44.1" customHeight="1">
      <c r="A1007" s="59"/>
      <c r="B1007" s="86" t="s">
        <v>742</v>
      </c>
      <c r="C1007" s="41" t="s">
        <v>747</v>
      </c>
      <c r="D1007" s="47">
        <v>0</v>
      </c>
      <c r="E1007" s="47">
        <v>0</v>
      </c>
      <c r="F1007" s="47">
        <v>0</v>
      </c>
      <c r="G1007" s="47">
        <v>70</v>
      </c>
      <c r="H1007" s="47">
        <v>46</v>
      </c>
      <c r="I1007" s="47">
        <f t="shared" si="102"/>
        <v>55.199999999999996</v>
      </c>
      <c r="J1007" s="105" t="s">
        <v>748</v>
      </c>
    </row>
    <row r="1008" spans="1:10" ht="48.15" customHeight="1">
      <c r="A1008" s="59"/>
      <c r="B1008" s="86" t="s">
        <v>749</v>
      </c>
      <c r="C1008" s="41" t="s">
        <v>750</v>
      </c>
      <c r="D1008" s="47">
        <v>0</v>
      </c>
      <c r="E1008" s="47">
        <v>0</v>
      </c>
      <c r="F1008" s="47">
        <v>0</v>
      </c>
      <c r="G1008" s="47">
        <v>300</v>
      </c>
      <c r="H1008" s="47">
        <v>195</v>
      </c>
      <c r="I1008" s="47">
        <f t="shared" si="102"/>
        <v>234</v>
      </c>
      <c r="J1008" s="105" t="s">
        <v>751</v>
      </c>
    </row>
    <row r="1009" spans="1:10" ht="38.85" customHeight="1">
      <c r="A1009" s="59"/>
      <c r="B1009" s="86" t="s">
        <v>752</v>
      </c>
      <c r="C1009" s="41" t="s">
        <v>753</v>
      </c>
      <c r="D1009" s="47">
        <v>0</v>
      </c>
      <c r="E1009" s="47">
        <v>0</v>
      </c>
      <c r="F1009" s="47">
        <v>0</v>
      </c>
      <c r="G1009" s="47">
        <v>5</v>
      </c>
      <c r="H1009" s="47">
        <v>0</v>
      </c>
      <c r="I1009" s="47">
        <f t="shared" si="102"/>
        <v>0</v>
      </c>
      <c r="J1009" s="105" t="s">
        <v>754</v>
      </c>
    </row>
    <row r="1010" spans="1:10" ht="37.35" customHeight="1">
      <c r="A1010" s="59"/>
      <c r="B1010" s="86" t="s">
        <v>752</v>
      </c>
      <c r="C1010" s="41" t="s">
        <v>755</v>
      </c>
      <c r="D1010" s="47">
        <v>0</v>
      </c>
      <c r="E1010" s="47">
        <v>0</v>
      </c>
      <c r="F1010" s="47">
        <v>0</v>
      </c>
      <c r="G1010" s="47">
        <v>10</v>
      </c>
      <c r="H1010" s="47">
        <v>3</v>
      </c>
      <c r="I1010" s="47">
        <f t="shared" si="102"/>
        <v>3.5999999999999996</v>
      </c>
      <c r="J1010" s="105" t="s">
        <v>756</v>
      </c>
    </row>
    <row r="1011" spans="1:10" ht="33.450000000000003" customHeight="1">
      <c r="A1011" s="59"/>
      <c r="B1011" s="86" t="s">
        <v>752</v>
      </c>
      <c r="C1011" s="41" t="s">
        <v>757</v>
      </c>
      <c r="D1011" s="47">
        <v>0</v>
      </c>
      <c r="E1011" s="47">
        <v>0</v>
      </c>
      <c r="F1011" s="47">
        <v>0</v>
      </c>
      <c r="G1011" s="47">
        <v>20</v>
      </c>
      <c r="H1011" s="47">
        <v>5</v>
      </c>
      <c r="I1011" s="47">
        <f t="shared" si="102"/>
        <v>6</v>
      </c>
      <c r="J1011" s="105" t="s">
        <v>758</v>
      </c>
    </row>
    <row r="1012" spans="1:10" ht="31.65" customHeight="1">
      <c r="A1012" s="59"/>
      <c r="B1012" s="86" t="s">
        <v>752</v>
      </c>
      <c r="C1012" s="41" t="s">
        <v>759</v>
      </c>
      <c r="D1012" s="47">
        <v>0</v>
      </c>
      <c r="E1012" s="47">
        <v>0</v>
      </c>
      <c r="F1012" s="47">
        <v>0</v>
      </c>
      <c r="G1012" s="47">
        <v>30</v>
      </c>
      <c r="H1012" s="47">
        <v>5</v>
      </c>
      <c r="I1012" s="47">
        <f t="shared" si="102"/>
        <v>6</v>
      </c>
      <c r="J1012" s="105" t="s">
        <v>760</v>
      </c>
    </row>
    <row r="1013" spans="1:10" ht="29.85" customHeight="1">
      <c r="A1013" s="59"/>
      <c r="B1013" s="86" t="s">
        <v>752</v>
      </c>
      <c r="C1013" s="41" t="s">
        <v>761</v>
      </c>
      <c r="D1013" s="47">
        <v>0</v>
      </c>
      <c r="E1013" s="47">
        <v>0</v>
      </c>
      <c r="F1013" s="47">
        <v>0</v>
      </c>
      <c r="G1013" s="47">
        <v>40</v>
      </c>
      <c r="H1013" s="47">
        <v>40</v>
      </c>
      <c r="I1013" s="47">
        <f t="shared" si="102"/>
        <v>48</v>
      </c>
      <c r="J1013" s="105" t="s">
        <v>762</v>
      </c>
    </row>
    <row r="1014" spans="1:10" ht="20.100000000000001" customHeight="1">
      <c r="A1014" s="59"/>
      <c r="B1014" s="86" t="s">
        <v>763</v>
      </c>
      <c r="C1014" s="41" t="s">
        <v>764</v>
      </c>
      <c r="D1014" s="47">
        <v>2000</v>
      </c>
      <c r="E1014" s="47">
        <v>2000</v>
      </c>
      <c r="F1014" s="47">
        <v>2000</v>
      </c>
      <c r="G1014" s="47">
        <v>450</v>
      </c>
      <c r="H1014" s="47">
        <v>450</v>
      </c>
      <c r="I1014" s="47">
        <f t="shared" si="102"/>
        <v>540</v>
      </c>
      <c r="J1014" s="105" t="s">
        <v>765</v>
      </c>
    </row>
    <row r="1015" spans="1:10" ht="20.100000000000001" customHeight="1">
      <c r="A1015" s="59"/>
      <c r="B1015" s="86" t="s">
        <v>763</v>
      </c>
      <c r="C1015" s="41" t="s">
        <v>766</v>
      </c>
      <c r="D1015" s="47">
        <v>2000</v>
      </c>
      <c r="E1015" s="47">
        <v>2000</v>
      </c>
      <c r="F1015" s="47">
        <v>2000</v>
      </c>
      <c r="G1015" s="47">
        <v>600</v>
      </c>
      <c r="H1015" s="47">
        <v>600</v>
      </c>
      <c r="I1015" s="47">
        <f t="shared" si="102"/>
        <v>720</v>
      </c>
      <c r="J1015" s="105" t="s">
        <v>767</v>
      </c>
    </row>
    <row r="1016" spans="1:10" ht="20.100000000000001" customHeight="1">
      <c r="A1016" s="59"/>
      <c r="B1016" s="86" t="s">
        <v>763</v>
      </c>
      <c r="C1016" s="41" t="s">
        <v>768</v>
      </c>
      <c r="D1016" s="47">
        <v>2000</v>
      </c>
      <c r="E1016" s="47">
        <v>2000</v>
      </c>
      <c r="F1016" s="47">
        <v>2000</v>
      </c>
      <c r="G1016" s="47">
        <v>800</v>
      </c>
      <c r="H1016" s="47">
        <v>800</v>
      </c>
      <c r="I1016" s="47">
        <f t="shared" si="102"/>
        <v>960</v>
      </c>
      <c r="J1016" s="105" t="s">
        <v>769</v>
      </c>
    </row>
    <row r="1017" spans="1:10" ht="20.100000000000001" customHeight="1">
      <c r="A1017" s="59"/>
      <c r="B1017" s="86" t="s">
        <v>763</v>
      </c>
      <c r="C1017" s="41" t="s">
        <v>770</v>
      </c>
      <c r="D1017" s="47">
        <v>2000</v>
      </c>
      <c r="E1017" s="47">
        <v>2000</v>
      </c>
      <c r="F1017" s="47">
        <v>2000</v>
      </c>
      <c r="G1017" s="47">
        <v>1200</v>
      </c>
      <c r="H1017" s="47">
        <v>1200</v>
      </c>
      <c r="I1017" s="47">
        <f t="shared" si="102"/>
        <v>1440</v>
      </c>
      <c r="J1017" s="105" t="s">
        <v>771</v>
      </c>
    </row>
    <row r="1018" spans="1:10" ht="20.100000000000001" customHeight="1">
      <c r="A1018" s="59"/>
      <c r="B1018" s="86" t="s">
        <v>763</v>
      </c>
      <c r="C1018" s="41" t="s">
        <v>772</v>
      </c>
      <c r="D1018" s="47">
        <v>2000</v>
      </c>
      <c r="E1018" s="47">
        <v>2000</v>
      </c>
      <c r="F1018" s="47">
        <v>2000</v>
      </c>
      <c r="G1018" s="47">
        <v>1800</v>
      </c>
      <c r="H1018" s="47">
        <v>1800</v>
      </c>
      <c r="I1018" s="47">
        <f t="shared" si="102"/>
        <v>2160</v>
      </c>
      <c r="J1018" s="105" t="s">
        <v>773</v>
      </c>
    </row>
    <row r="1019" spans="1:10" ht="20.100000000000001" customHeight="1">
      <c r="A1019" s="59"/>
      <c r="B1019" s="86" t="s">
        <v>763</v>
      </c>
      <c r="C1019" s="41" t="s">
        <v>774</v>
      </c>
      <c r="D1019" s="47">
        <v>2000</v>
      </c>
      <c r="E1019" s="47">
        <v>2000</v>
      </c>
      <c r="F1019" s="47">
        <v>2000</v>
      </c>
      <c r="G1019" s="47">
        <v>2650</v>
      </c>
      <c r="H1019" s="47">
        <v>2650</v>
      </c>
      <c r="I1019" s="47">
        <f t="shared" si="102"/>
        <v>3180</v>
      </c>
      <c r="J1019" s="105" t="s">
        <v>775</v>
      </c>
    </row>
    <row r="1020" spans="1:10" ht="20.100000000000001" customHeight="1">
      <c r="A1020" s="59"/>
      <c r="B1020" s="86" t="s">
        <v>776</v>
      </c>
      <c r="C1020" s="41" t="s">
        <v>777</v>
      </c>
      <c r="D1020" s="47">
        <v>1500</v>
      </c>
      <c r="E1020" s="47">
        <v>1500</v>
      </c>
      <c r="F1020" s="47">
        <v>1500</v>
      </c>
      <c r="G1020" s="47">
        <v>0</v>
      </c>
      <c r="H1020" s="47">
        <v>0</v>
      </c>
      <c r="I1020" s="47">
        <f t="shared" si="102"/>
        <v>0</v>
      </c>
      <c r="J1020" s="105" t="s">
        <v>778</v>
      </c>
    </row>
    <row r="1021" spans="1:10" ht="20.100000000000001" customHeight="1">
      <c r="A1021" s="59"/>
      <c r="B1021" s="86" t="s">
        <v>776</v>
      </c>
      <c r="C1021" s="41" t="s">
        <v>779</v>
      </c>
      <c r="D1021" s="47">
        <v>0</v>
      </c>
      <c r="E1021" s="47">
        <v>0</v>
      </c>
      <c r="F1021" s="47">
        <v>0</v>
      </c>
      <c r="G1021" s="47">
        <v>1000</v>
      </c>
      <c r="H1021" s="47">
        <v>1000</v>
      </c>
      <c r="I1021" s="47">
        <f t="shared" si="102"/>
        <v>1200</v>
      </c>
      <c r="J1021" s="105" t="s">
        <v>780</v>
      </c>
    </row>
    <row r="1022" spans="1:10" ht="20.100000000000001" customHeight="1">
      <c r="A1022" s="59"/>
      <c r="B1022" s="86" t="s">
        <v>776</v>
      </c>
      <c r="C1022" s="41" t="s">
        <v>781</v>
      </c>
      <c r="D1022" s="47">
        <v>0</v>
      </c>
      <c r="E1022" s="47">
        <v>0</v>
      </c>
      <c r="F1022" s="47">
        <v>0</v>
      </c>
      <c r="G1022" s="47">
        <v>1550</v>
      </c>
      <c r="H1022" s="47">
        <v>1550</v>
      </c>
      <c r="I1022" s="47">
        <f t="shared" si="102"/>
        <v>1860</v>
      </c>
      <c r="J1022" s="105" t="s">
        <v>782</v>
      </c>
    </row>
    <row r="1023" spans="1:10" ht="20.100000000000001" customHeight="1">
      <c r="A1023" s="59"/>
      <c r="B1023" s="86" t="s">
        <v>776</v>
      </c>
      <c r="C1023" s="41" t="s">
        <v>783</v>
      </c>
      <c r="D1023" s="47">
        <v>400</v>
      </c>
      <c r="E1023" s="47">
        <v>400</v>
      </c>
      <c r="F1023" s="47">
        <v>400</v>
      </c>
      <c r="G1023" s="47">
        <v>400</v>
      </c>
      <c r="H1023" s="47">
        <v>400</v>
      </c>
      <c r="I1023" s="47">
        <f t="shared" si="102"/>
        <v>480</v>
      </c>
      <c r="J1023" s="105" t="s">
        <v>784</v>
      </c>
    </row>
    <row r="1024" spans="1:10">
      <c r="D1024" s="61"/>
      <c r="E1024" s="61"/>
      <c r="F1024" s="61"/>
      <c r="G1024" s="61"/>
      <c r="H1024" s="61"/>
      <c r="I1024" s="61"/>
    </row>
    <row r="1025" spans="1:11">
      <c r="A1025" s="55" t="s">
        <v>785</v>
      </c>
      <c r="B1025" s="55"/>
      <c r="C1025" s="39"/>
      <c r="D1025" s="56"/>
      <c r="E1025" s="56"/>
      <c r="F1025" s="56"/>
      <c r="G1025" s="56"/>
      <c r="H1025" s="56"/>
      <c r="I1025" s="56"/>
      <c r="J1025" s="199"/>
    </row>
    <row r="1026" spans="1:11" ht="183.45" customHeight="1">
      <c r="B1026" s="46" t="s">
        <v>457</v>
      </c>
      <c r="C1026" s="41" t="s">
        <v>458</v>
      </c>
      <c r="D1026" s="47">
        <v>1</v>
      </c>
      <c r="E1026" s="47">
        <v>1</v>
      </c>
      <c r="F1026" s="47">
        <v>1</v>
      </c>
      <c r="G1026" s="47">
        <v>55</v>
      </c>
      <c r="H1026" s="98">
        <v>55</v>
      </c>
      <c r="I1026" s="98">
        <f>H1026*1.2</f>
        <v>66</v>
      </c>
      <c r="J1026" s="105" t="s">
        <v>459</v>
      </c>
    </row>
    <row r="1028" spans="1:11">
      <c r="A1028" s="212" t="s">
        <v>786</v>
      </c>
      <c r="B1028" s="213"/>
      <c r="C1028" s="213"/>
      <c r="D1028" s="213"/>
      <c r="E1028" s="213"/>
      <c r="F1028" s="213"/>
      <c r="G1028" s="214"/>
      <c r="J1028" s="54"/>
      <c r="K1028" s="59"/>
    </row>
    <row r="1029" spans="1:11" ht="15" thickBot="1">
      <c r="G1029" s="61"/>
    </row>
    <row r="1030" spans="1:11">
      <c r="A1030" s="64" t="s">
        <v>787</v>
      </c>
      <c r="B1030" s="65" t="s">
        <v>788</v>
      </c>
      <c r="C1030" s="45" t="s">
        <v>789</v>
      </c>
      <c r="D1030" s="66"/>
      <c r="E1030" s="66"/>
      <c r="F1030" s="66"/>
      <c r="G1030" s="67" t="s">
        <v>790</v>
      </c>
    </row>
    <row r="1031" spans="1:11" ht="30.15" customHeight="1">
      <c r="A1031" s="196" t="s">
        <v>1664</v>
      </c>
      <c r="B1031" s="196" t="s">
        <v>1665</v>
      </c>
      <c r="C1031" s="197">
        <v>45343</v>
      </c>
      <c r="D1031" s="196" t="s">
        <v>1666</v>
      </c>
      <c r="E1031" s="196" t="s">
        <v>1666</v>
      </c>
      <c r="F1031" s="196" t="s">
        <v>1666</v>
      </c>
      <c r="G1031" s="196" t="s">
        <v>1667</v>
      </c>
    </row>
    <row r="1032" spans="1:11" ht="30.15" customHeight="1">
      <c r="A1032" s="196" t="s">
        <v>1668</v>
      </c>
      <c r="B1032" s="196" t="s">
        <v>1665</v>
      </c>
      <c r="C1032" s="197">
        <v>45343</v>
      </c>
      <c r="D1032" s="196" t="s">
        <v>1666</v>
      </c>
      <c r="E1032" s="196" t="s">
        <v>1666</v>
      </c>
      <c r="F1032" s="196" t="s">
        <v>1666</v>
      </c>
      <c r="G1032" s="196" t="s">
        <v>1667</v>
      </c>
    </row>
    <row r="1033" spans="1:11" ht="30.15" customHeight="1">
      <c r="A1033" s="196" t="s">
        <v>1669</v>
      </c>
      <c r="B1033" s="196" t="s">
        <v>1665</v>
      </c>
      <c r="C1033" s="197">
        <v>45343</v>
      </c>
      <c r="D1033" s="196" t="s">
        <v>1666</v>
      </c>
      <c r="E1033" s="196" t="s">
        <v>1666</v>
      </c>
      <c r="F1033" s="196" t="s">
        <v>1666</v>
      </c>
      <c r="G1033" s="196" t="s">
        <v>1667</v>
      </c>
    </row>
    <row r="1034" spans="1:11" ht="30.15" customHeight="1">
      <c r="A1034" s="196" t="s">
        <v>1670</v>
      </c>
      <c r="B1034" s="196" t="s">
        <v>1665</v>
      </c>
      <c r="C1034" s="197">
        <v>45343</v>
      </c>
      <c r="D1034" s="196" t="s">
        <v>1666</v>
      </c>
      <c r="E1034" s="196" t="s">
        <v>1666</v>
      </c>
      <c r="F1034" s="196" t="s">
        <v>1666</v>
      </c>
      <c r="G1034" s="196" t="s">
        <v>1667</v>
      </c>
    </row>
    <row r="1035" spans="1:11" ht="30.15" customHeight="1">
      <c r="A1035" s="196" t="s">
        <v>1671</v>
      </c>
      <c r="B1035" s="196" t="s">
        <v>1665</v>
      </c>
      <c r="C1035" s="197">
        <v>45343</v>
      </c>
      <c r="D1035" s="196" t="s">
        <v>1666</v>
      </c>
      <c r="E1035" s="196" t="s">
        <v>1666</v>
      </c>
      <c r="F1035" s="196" t="s">
        <v>1666</v>
      </c>
      <c r="G1035" s="196" t="s">
        <v>1667</v>
      </c>
    </row>
    <row r="1036" spans="1:11" ht="30.15" customHeight="1">
      <c r="A1036" s="196" t="s">
        <v>1672</v>
      </c>
      <c r="B1036" s="196" t="s">
        <v>1665</v>
      </c>
      <c r="C1036" s="197">
        <v>45343</v>
      </c>
      <c r="D1036" s="196" t="s">
        <v>1666</v>
      </c>
      <c r="E1036" s="196" t="s">
        <v>1666</v>
      </c>
      <c r="F1036" s="196" t="s">
        <v>1666</v>
      </c>
      <c r="G1036" s="196" t="s">
        <v>1667</v>
      </c>
    </row>
    <row r="1037" spans="1:11" ht="30.15" customHeight="1">
      <c r="A1037" s="196" t="s">
        <v>1673</v>
      </c>
      <c r="B1037" s="196" t="s">
        <v>1665</v>
      </c>
      <c r="C1037" s="197">
        <v>45343</v>
      </c>
      <c r="D1037" s="196" t="s">
        <v>1666</v>
      </c>
      <c r="E1037" s="196" t="s">
        <v>1666</v>
      </c>
      <c r="F1037" s="196" t="s">
        <v>1666</v>
      </c>
      <c r="G1037" s="196" t="s">
        <v>1667</v>
      </c>
    </row>
    <row r="1038" spans="1:11" ht="30.15" customHeight="1">
      <c r="A1038" s="196" t="s">
        <v>1674</v>
      </c>
      <c r="B1038" s="196" t="s">
        <v>1665</v>
      </c>
      <c r="C1038" s="197">
        <v>45343</v>
      </c>
      <c r="D1038" s="196" t="s">
        <v>1666</v>
      </c>
      <c r="E1038" s="196" t="s">
        <v>1666</v>
      </c>
      <c r="F1038" s="196" t="s">
        <v>1666</v>
      </c>
      <c r="G1038" s="196" t="s">
        <v>1667</v>
      </c>
    </row>
    <row r="1039" spans="1:11" ht="30.15" customHeight="1">
      <c r="A1039" s="196" t="s">
        <v>1675</v>
      </c>
      <c r="B1039" s="196" t="s">
        <v>1665</v>
      </c>
      <c r="C1039" s="197">
        <v>45343</v>
      </c>
      <c r="D1039" s="196" t="s">
        <v>1666</v>
      </c>
      <c r="E1039" s="196" t="s">
        <v>1666</v>
      </c>
      <c r="F1039" s="196" t="s">
        <v>1666</v>
      </c>
      <c r="G1039" s="196" t="s">
        <v>1667</v>
      </c>
    </row>
    <row r="1040" spans="1:11" ht="30.15" customHeight="1">
      <c r="A1040" s="196" t="s">
        <v>1676</v>
      </c>
      <c r="B1040" s="196" t="s">
        <v>1665</v>
      </c>
      <c r="C1040" s="197">
        <v>45343</v>
      </c>
      <c r="D1040" s="196" t="s">
        <v>1666</v>
      </c>
      <c r="E1040" s="196" t="s">
        <v>1666</v>
      </c>
      <c r="F1040" s="196" t="s">
        <v>1666</v>
      </c>
      <c r="G1040" s="196" t="s">
        <v>1667</v>
      </c>
    </row>
    <row r="1041" spans="1:7" ht="30.15" customHeight="1">
      <c r="A1041" s="196" t="s">
        <v>1677</v>
      </c>
      <c r="B1041" s="196" t="s">
        <v>1665</v>
      </c>
      <c r="C1041" s="197">
        <v>45343</v>
      </c>
      <c r="D1041" s="196" t="s">
        <v>1666</v>
      </c>
      <c r="E1041" s="196" t="s">
        <v>1666</v>
      </c>
      <c r="F1041" s="196" t="s">
        <v>1666</v>
      </c>
      <c r="G1041" s="196" t="s">
        <v>1667</v>
      </c>
    </row>
    <row r="1042" spans="1:7" ht="30.15" customHeight="1">
      <c r="A1042" s="196" t="s">
        <v>1678</v>
      </c>
      <c r="B1042" s="196" t="s">
        <v>1665</v>
      </c>
      <c r="C1042" s="197">
        <v>45343</v>
      </c>
      <c r="D1042" s="196" t="s">
        <v>1666</v>
      </c>
      <c r="E1042" s="196" t="s">
        <v>1666</v>
      </c>
      <c r="F1042" s="196" t="s">
        <v>1666</v>
      </c>
      <c r="G1042" s="196" t="s">
        <v>1667</v>
      </c>
    </row>
    <row r="1043" spans="1:7" ht="30.15" customHeight="1">
      <c r="A1043" s="196" t="s">
        <v>1679</v>
      </c>
      <c r="B1043" s="196" t="s">
        <v>1665</v>
      </c>
      <c r="C1043" s="197">
        <v>45343</v>
      </c>
      <c r="D1043" s="196" t="s">
        <v>1666</v>
      </c>
      <c r="E1043" s="196" t="s">
        <v>1666</v>
      </c>
      <c r="F1043" s="196" t="s">
        <v>1666</v>
      </c>
      <c r="G1043" s="196" t="s">
        <v>1667</v>
      </c>
    </row>
    <row r="1044" spans="1:7" ht="30.15" customHeight="1">
      <c r="A1044" s="196" t="s">
        <v>1680</v>
      </c>
      <c r="B1044" s="196" t="s">
        <v>1665</v>
      </c>
      <c r="C1044" s="197">
        <v>45343</v>
      </c>
      <c r="D1044" s="196" t="s">
        <v>1666</v>
      </c>
      <c r="E1044" s="196" t="s">
        <v>1666</v>
      </c>
      <c r="F1044" s="196" t="s">
        <v>1666</v>
      </c>
      <c r="G1044" s="196" t="s">
        <v>1667</v>
      </c>
    </row>
    <row r="1045" spans="1:7" ht="30.15" customHeight="1">
      <c r="A1045" s="196" t="s">
        <v>1681</v>
      </c>
      <c r="B1045" s="196" t="s">
        <v>1665</v>
      </c>
      <c r="C1045" s="197">
        <v>45343</v>
      </c>
      <c r="D1045" s="196" t="s">
        <v>1666</v>
      </c>
      <c r="E1045" s="196" t="s">
        <v>1666</v>
      </c>
      <c r="F1045" s="196" t="s">
        <v>1666</v>
      </c>
      <c r="G1045" s="196" t="s">
        <v>1667</v>
      </c>
    </row>
    <row r="1046" spans="1:7" ht="30.15" customHeight="1">
      <c r="A1046" s="196" t="s">
        <v>1682</v>
      </c>
      <c r="B1046" s="196" t="s">
        <v>1665</v>
      </c>
      <c r="C1046" s="197">
        <v>45343</v>
      </c>
      <c r="D1046" s="196" t="s">
        <v>1666</v>
      </c>
      <c r="E1046" s="196" t="s">
        <v>1666</v>
      </c>
      <c r="F1046" s="196" t="s">
        <v>1666</v>
      </c>
      <c r="G1046" s="196" t="s">
        <v>1667</v>
      </c>
    </row>
    <row r="1047" spans="1:7" ht="30.15" customHeight="1">
      <c r="A1047" s="196" t="s">
        <v>1683</v>
      </c>
      <c r="B1047" s="196" t="s">
        <v>1665</v>
      </c>
      <c r="C1047" s="197">
        <v>45343</v>
      </c>
      <c r="D1047" s="196" t="s">
        <v>1666</v>
      </c>
      <c r="E1047" s="196" t="s">
        <v>1666</v>
      </c>
      <c r="F1047" s="196" t="s">
        <v>1666</v>
      </c>
      <c r="G1047" s="196" t="s">
        <v>1667</v>
      </c>
    </row>
    <row r="1048" spans="1:7" ht="30.15" customHeight="1">
      <c r="A1048" s="196" t="s">
        <v>1684</v>
      </c>
      <c r="B1048" s="196" t="s">
        <v>1665</v>
      </c>
      <c r="C1048" s="197">
        <v>45343</v>
      </c>
      <c r="D1048" s="196" t="s">
        <v>1666</v>
      </c>
      <c r="E1048" s="196" t="s">
        <v>1666</v>
      </c>
      <c r="F1048" s="196" t="s">
        <v>1666</v>
      </c>
      <c r="G1048" s="196" t="s">
        <v>1667</v>
      </c>
    </row>
  </sheetData>
  <mergeCells count="9">
    <mergeCell ref="B210:B212"/>
    <mergeCell ref="B213:B215"/>
    <mergeCell ref="A1028:G1028"/>
    <mergeCell ref="B974:B976"/>
    <mergeCell ref="B977:B978"/>
    <mergeCell ref="B979:B980"/>
    <mergeCell ref="B436:B439"/>
    <mergeCell ref="B740:B743"/>
    <mergeCell ref="B791:J791"/>
  </mergeCells>
  <phoneticPr fontId="33" type="noConversion"/>
  <conditionalFormatting sqref="G436:I441">
    <cfRule type="cellIs" dxfId="1" priority="29" operator="equal">
      <formula>"Sur Etude"</formula>
    </cfRule>
    <cfRule type="cellIs" dxfId="0" priority="30" operator="equal">
      <formula>"N/A"</formula>
    </cfRule>
  </conditionalFormatting>
  <pageMargins left="0.7" right="0.7" top="0.75" bottom="0.75" header="0.3" footer="0.3"/>
  <pageSetup paperSize="9" scale="37" orientation="landscape" horizontalDpi="300" verticalDpi="300" r:id="rId1"/>
  <ignoredErrors>
    <ignoredError sqref="I436:I441"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7C3DF-3F78-49DB-9AD6-5C32E9436CC6}">
  <dimension ref="A1:L307"/>
  <sheetViews>
    <sheetView tabSelected="1" view="pageBreakPreview" topLeftCell="A267" zoomScale="40" zoomScaleNormal="70" zoomScaleSheetLayoutView="40" workbookViewId="0">
      <selection activeCell="J1" sqref="J1:J1048576"/>
    </sheetView>
  </sheetViews>
  <sheetFormatPr baseColWidth="10" defaultColWidth="11" defaultRowHeight="14.4"/>
  <cols>
    <col min="1" max="1" width="28" style="5" customWidth="1"/>
    <col min="2" max="2" width="100.44140625" style="5" customWidth="1"/>
    <col min="3" max="3" width="91.33203125" style="126" bestFit="1" customWidth="1"/>
    <col min="4" max="4" width="23.44140625" style="5" customWidth="1"/>
    <col min="5" max="5" width="17.44140625" style="5" bestFit="1" customWidth="1"/>
    <col min="6" max="6" width="18.109375" style="5" bestFit="1" customWidth="1"/>
    <col min="7" max="7" width="25.5546875" style="5" bestFit="1" customWidth="1"/>
    <col min="8" max="8" width="17.44140625" style="5" bestFit="1" customWidth="1"/>
    <col min="9" max="9" width="18.109375" style="5" bestFit="1" customWidth="1"/>
    <col min="10" max="10" width="160.5546875" style="25" bestFit="1" customWidth="1"/>
    <col min="11" max="16384" width="11" style="5"/>
  </cols>
  <sheetData>
    <row r="1" spans="1:12" ht="46.5" customHeight="1">
      <c r="H1" s="59"/>
    </row>
    <row r="2" spans="1:12">
      <c r="B2" s="230" t="s">
        <v>0</v>
      </c>
      <c r="C2" s="230"/>
      <c r="D2" s="230"/>
      <c r="E2" s="230"/>
      <c r="F2" s="230"/>
      <c r="G2" s="230"/>
      <c r="H2" s="127"/>
      <c r="I2" s="25"/>
      <c r="J2" s="4"/>
    </row>
    <row r="3" spans="1:12">
      <c r="B3" s="48" t="s">
        <v>1</v>
      </c>
      <c r="C3" s="14" t="s">
        <v>2</v>
      </c>
      <c r="D3" s="4"/>
      <c r="E3" s="4"/>
      <c r="F3" s="4"/>
      <c r="G3" s="25"/>
      <c r="H3" s="127"/>
      <c r="I3" s="25"/>
    </row>
    <row r="4" spans="1:12">
      <c r="B4" s="14" t="s">
        <v>3</v>
      </c>
      <c r="H4" s="59"/>
    </row>
    <row r="5" spans="1:12">
      <c r="B5" s="6" t="s">
        <v>4</v>
      </c>
      <c r="C5" s="128"/>
      <c r="D5" s="7"/>
      <c r="E5" s="7"/>
      <c r="F5" s="7"/>
      <c r="H5" s="59"/>
    </row>
    <row r="6" spans="1:12" ht="15">
      <c r="A6" s="11"/>
      <c r="B6" s="48" t="s">
        <v>5</v>
      </c>
      <c r="C6" s="129"/>
      <c r="D6" s="12"/>
      <c r="E6" s="12"/>
      <c r="F6" s="12"/>
      <c r="H6" s="59"/>
      <c r="K6" s="8"/>
      <c r="L6" s="8"/>
    </row>
    <row r="7" spans="1:12" ht="79.5" customHeight="1">
      <c r="A7" s="9" t="s">
        <v>6</v>
      </c>
      <c r="B7" s="9" t="s">
        <v>7</v>
      </c>
      <c r="C7" s="130" t="s">
        <v>8</v>
      </c>
      <c r="D7" s="82" t="s">
        <v>9</v>
      </c>
      <c r="E7" s="82" t="s">
        <v>10</v>
      </c>
      <c r="F7" s="82" t="s">
        <v>11</v>
      </c>
      <c r="G7" s="20" t="s">
        <v>1336</v>
      </c>
      <c r="H7" s="20" t="s">
        <v>13</v>
      </c>
      <c r="I7" s="20" t="s">
        <v>14</v>
      </c>
      <c r="J7" s="9" t="s">
        <v>15</v>
      </c>
    </row>
    <row r="8" spans="1:12">
      <c r="A8" s="55" t="s">
        <v>16</v>
      </c>
      <c r="B8" s="55"/>
      <c r="C8" s="131"/>
      <c r="D8" s="51"/>
      <c r="E8" s="51"/>
      <c r="F8" s="51"/>
      <c r="G8" s="56"/>
      <c r="H8" s="56"/>
      <c r="I8" s="56"/>
      <c r="J8" s="39"/>
    </row>
    <row r="9" spans="1:12" ht="21.75" customHeight="1">
      <c r="B9" s="57" t="s">
        <v>17</v>
      </c>
      <c r="C9" s="132"/>
      <c r="D9" s="52"/>
      <c r="E9" s="52"/>
      <c r="F9" s="52"/>
      <c r="G9" s="58"/>
      <c r="H9" s="58"/>
      <c r="I9" s="58"/>
      <c r="J9" s="40"/>
    </row>
    <row r="10" spans="1:12">
      <c r="B10" s="46" t="s">
        <v>18</v>
      </c>
      <c r="C10" s="133" t="s">
        <v>1337</v>
      </c>
      <c r="D10" s="134">
        <v>0</v>
      </c>
      <c r="E10" s="134">
        <v>1500</v>
      </c>
      <c r="F10" s="134">
        <v>2500</v>
      </c>
      <c r="G10" s="17">
        <v>500</v>
      </c>
      <c r="H10" s="17">
        <v>300</v>
      </c>
      <c r="I10" s="47">
        <f t="shared" ref="I10:I35" si="0">H10*1.085</f>
        <v>325.5</v>
      </c>
      <c r="J10" s="42" t="s">
        <v>1338</v>
      </c>
    </row>
    <row r="11" spans="1:12">
      <c r="B11" s="46" t="s">
        <v>21</v>
      </c>
      <c r="C11" s="133" t="s">
        <v>1339</v>
      </c>
      <c r="D11" s="134">
        <v>0</v>
      </c>
      <c r="E11" s="134">
        <v>1500</v>
      </c>
      <c r="F11" s="134">
        <v>2500</v>
      </c>
      <c r="G11" s="17">
        <v>600</v>
      </c>
      <c r="H11" s="17">
        <v>400</v>
      </c>
      <c r="I11" s="47">
        <f t="shared" si="0"/>
        <v>434</v>
      </c>
      <c r="J11" s="42" t="s">
        <v>1338</v>
      </c>
    </row>
    <row r="12" spans="1:12">
      <c r="B12" s="46" t="s">
        <v>1340</v>
      </c>
      <c r="C12" s="133" t="s">
        <v>1341</v>
      </c>
      <c r="D12" s="134">
        <v>0</v>
      </c>
      <c r="E12" s="134">
        <v>1500</v>
      </c>
      <c r="F12" s="134">
        <v>2500</v>
      </c>
      <c r="G12" s="17">
        <v>700</v>
      </c>
      <c r="H12" s="17">
        <v>500</v>
      </c>
      <c r="I12" s="47">
        <f t="shared" si="0"/>
        <v>542.5</v>
      </c>
      <c r="J12" s="42" t="s">
        <v>1338</v>
      </c>
    </row>
    <row r="13" spans="1:12">
      <c r="B13" s="46" t="s">
        <v>24</v>
      </c>
      <c r="C13" s="133" t="s">
        <v>1342</v>
      </c>
      <c r="D13" s="134">
        <v>0</v>
      </c>
      <c r="E13" s="134">
        <v>1500</v>
      </c>
      <c r="F13" s="134">
        <v>2500</v>
      </c>
      <c r="G13" s="17">
        <v>800</v>
      </c>
      <c r="H13" s="17">
        <v>600</v>
      </c>
      <c r="I13" s="47">
        <f t="shared" si="0"/>
        <v>651</v>
      </c>
      <c r="J13" s="42" t="s">
        <v>1338</v>
      </c>
    </row>
    <row r="14" spans="1:12">
      <c r="B14" s="46" t="s">
        <v>313</v>
      </c>
      <c r="C14" s="133" t="s">
        <v>1343</v>
      </c>
      <c r="D14" s="134">
        <v>0</v>
      </c>
      <c r="E14" s="134">
        <v>1500</v>
      </c>
      <c r="F14" s="134">
        <v>2500</v>
      </c>
      <c r="G14" s="17">
        <v>900</v>
      </c>
      <c r="H14" s="17">
        <v>700</v>
      </c>
      <c r="I14" s="47">
        <f t="shared" si="0"/>
        <v>759.5</v>
      </c>
      <c r="J14" s="42" t="s">
        <v>1338</v>
      </c>
    </row>
    <row r="15" spans="1:12">
      <c r="B15" s="46" t="s">
        <v>33</v>
      </c>
      <c r="C15" s="133" t="s">
        <v>1344</v>
      </c>
      <c r="D15" s="134">
        <v>0</v>
      </c>
      <c r="E15" s="134">
        <v>1500</v>
      </c>
      <c r="F15" s="134">
        <v>2500</v>
      </c>
      <c r="G15" s="17">
        <v>1100</v>
      </c>
      <c r="H15" s="17">
        <v>900</v>
      </c>
      <c r="I15" s="47">
        <f t="shared" si="0"/>
        <v>976.5</v>
      </c>
      <c r="J15" s="42" t="s">
        <v>1338</v>
      </c>
    </row>
    <row r="16" spans="1:12">
      <c r="B16" s="46" t="s">
        <v>36</v>
      </c>
      <c r="C16" s="133" t="s">
        <v>1345</v>
      </c>
      <c r="D16" s="134">
        <v>0</v>
      </c>
      <c r="E16" s="134">
        <v>1500</v>
      </c>
      <c r="F16" s="134">
        <v>2500</v>
      </c>
      <c r="G16" s="17">
        <v>1300</v>
      </c>
      <c r="H16" s="17">
        <v>1100</v>
      </c>
      <c r="I16" s="47">
        <f t="shared" si="0"/>
        <v>1193.5</v>
      </c>
      <c r="J16" s="42" t="s">
        <v>1338</v>
      </c>
    </row>
    <row r="17" spans="2:10">
      <c r="B17" s="46" t="s">
        <v>1221</v>
      </c>
      <c r="C17" s="133" t="s">
        <v>1346</v>
      </c>
      <c r="D17" s="134">
        <v>0</v>
      </c>
      <c r="E17" s="134">
        <v>1500</v>
      </c>
      <c r="F17" s="134">
        <v>2500</v>
      </c>
      <c r="G17" s="17">
        <v>2000</v>
      </c>
      <c r="H17" s="17">
        <v>1500</v>
      </c>
      <c r="I17" s="47">
        <f t="shared" si="0"/>
        <v>1627.5</v>
      </c>
      <c r="J17" s="42" t="s">
        <v>1338</v>
      </c>
    </row>
    <row r="18" spans="2:10">
      <c r="B18" s="46" t="s">
        <v>46</v>
      </c>
      <c r="C18" s="133" t="s">
        <v>1347</v>
      </c>
      <c r="D18" s="134">
        <v>0</v>
      </c>
      <c r="E18" s="134">
        <v>1500</v>
      </c>
      <c r="F18" s="134">
        <v>2500</v>
      </c>
      <c r="G18" s="17">
        <v>3000</v>
      </c>
      <c r="H18" s="17">
        <v>2500</v>
      </c>
      <c r="I18" s="47">
        <f t="shared" si="0"/>
        <v>2712.5</v>
      </c>
      <c r="J18" s="42" t="s">
        <v>1338</v>
      </c>
    </row>
    <row r="19" spans="2:10" ht="19.649999999999999" customHeight="1">
      <c r="B19" s="57" t="s">
        <v>1348</v>
      </c>
      <c r="C19" s="132"/>
      <c r="D19" s="52"/>
      <c r="E19" s="58"/>
      <c r="F19" s="58"/>
      <c r="G19" s="58"/>
      <c r="H19" s="58"/>
      <c r="I19" s="58"/>
      <c r="J19" s="40"/>
    </row>
    <row r="20" spans="2:10">
      <c r="B20" s="46" t="s">
        <v>18</v>
      </c>
      <c r="C20" s="133" t="s">
        <v>1337</v>
      </c>
      <c r="D20" s="134">
        <v>0</v>
      </c>
      <c r="E20" s="134">
        <v>1500</v>
      </c>
      <c r="F20" s="134">
        <v>2500</v>
      </c>
      <c r="G20" s="17">
        <v>600</v>
      </c>
      <c r="H20" s="17">
        <v>500</v>
      </c>
      <c r="I20" s="47">
        <f t="shared" si="0"/>
        <v>542.5</v>
      </c>
      <c r="J20" s="41" t="s">
        <v>1349</v>
      </c>
    </row>
    <row r="21" spans="2:10">
      <c r="B21" s="46" t="s">
        <v>21</v>
      </c>
      <c r="C21" s="133" t="s">
        <v>1339</v>
      </c>
      <c r="D21" s="134">
        <v>0</v>
      </c>
      <c r="E21" s="134">
        <v>1500</v>
      </c>
      <c r="F21" s="134">
        <v>2500</v>
      </c>
      <c r="G21" s="17">
        <v>700</v>
      </c>
      <c r="H21" s="17">
        <v>600</v>
      </c>
      <c r="I21" s="47">
        <f t="shared" si="0"/>
        <v>651</v>
      </c>
      <c r="J21" s="41" t="s">
        <v>1349</v>
      </c>
    </row>
    <row r="22" spans="2:10">
      <c r="B22" s="46" t="s">
        <v>1340</v>
      </c>
      <c r="C22" s="133" t="s">
        <v>1341</v>
      </c>
      <c r="D22" s="134">
        <v>0</v>
      </c>
      <c r="E22" s="134">
        <v>1500</v>
      </c>
      <c r="F22" s="134">
        <v>2500</v>
      </c>
      <c r="G22" s="17">
        <v>800</v>
      </c>
      <c r="H22" s="17">
        <v>700</v>
      </c>
      <c r="I22" s="47">
        <f t="shared" si="0"/>
        <v>759.5</v>
      </c>
      <c r="J22" s="41" t="s">
        <v>1349</v>
      </c>
    </row>
    <row r="23" spans="2:10">
      <c r="B23" s="46" t="s">
        <v>24</v>
      </c>
      <c r="C23" s="133" t="s">
        <v>1342</v>
      </c>
      <c r="D23" s="134">
        <v>0</v>
      </c>
      <c r="E23" s="134">
        <v>1500</v>
      </c>
      <c r="F23" s="134">
        <v>2500</v>
      </c>
      <c r="G23" s="17">
        <v>900</v>
      </c>
      <c r="H23" s="17">
        <v>800</v>
      </c>
      <c r="I23" s="47">
        <f t="shared" si="0"/>
        <v>868</v>
      </c>
      <c r="J23" s="41" t="s">
        <v>1349</v>
      </c>
    </row>
    <row r="24" spans="2:10">
      <c r="B24" s="46" t="s">
        <v>313</v>
      </c>
      <c r="C24" s="133" t="s">
        <v>1343</v>
      </c>
      <c r="D24" s="134">
        <v>0</v>
      </c>
      <c r="E24" s="134">
        <v>1500</v>
      </c>
      <c r="F24" s="134">
        <v>2500</v>
      </c>
      <c r="G24" s="17">
        <v>1000</v>
      </c>
      <c r="H24" s="17">
        <v>900</v>
      </c>
      <c r="I24" s="47">
        <f t="shared" si="0"/>
        <v>976.5</v>
      </c>
      <c r="J24" s="41" t="s">
        <v>1349</v>
      </c>
    </row>
    <row r="25" spans="2:10">
      <c r="B25" s="46" t="s">
        <v>33</v>
      </c>
      <c r="C25" s="133" t="s">
        <v>1344</v>
      </c>
      <c r="D25" s="134">
        <v>0</v>
      </c>
      <c r="E25" s="134">
        <v>1500</v>
      </c>
      <c r="F25" s="134">
        <v>2500</v>
      </c>
      <c r="G25" s="17">
        <v>1300</v>
      </c>
      <c r="H25" s="17">
        <v>1100</v>
      </c>
      <c r="I25" s="47">
        <f t="shared" si="0"/>
        <v>1193.5</v>
      </c>
      <c r="J25" s="41" t="s">
        <v>1349</v>
      </c>
    </row>
    <row r="26" spans="2:10">
      <c r="B26" s="46" t="s">
        <v>36</v>
      </c>
      <c r="C26" s="133" t="s">
        <v>1345</v>
      </c>
      <c r="D26" s="134">
        <v>0</v>
      </c>
      <c r="E26" s="134">
        <v>1500</v>
      </c>
      <c r="F26" s="134">
        <v>2500</v>
      </c>
      <c r="G26" s="17">
        <v>1500</v>
      </c>
      <c r="H26" s="17">
        <v>1300</v>
      </c>
      <c r="I26" s="47">
        <f t="shared" si="0"/>
        <v>1410.5</v>
      </c>
      <c r="J26" s="41" t="s">
        <v>1349</v>
      </c>
    </row>
    <row r="27" spans="2:10">
      <c r="B27" s="46" t="s">
        <v>1221</v>
      </c>
      <c r="C27" s="133" t="s">
        <v>1346</v>
      </c>
      <c r="D27" s="134">
        <v>0</v>
      </c>
      <c r="E27" s="134">
        <v>1500</v>
      </c>
      <c r="F27" s="134">
        <v>2500</v>
      </c>
      <c r="G27" s="17">
        <v>2500</v>
      </c>
      <c r="H27" s="17">
        <v>2000</v>
      </c>
      <c r="I27" s="47">
        <f t="shared" si="0"/>
        <v>2170</v>
      </c>
      <c r="J27" s="41" t="s">
        <v>1349</v>
      </c>
    </row>
    <row r="28" spans="2:10">
      <c r="B28" s="46" t="s">
        <v>46</v>
      </c>
      <c r="C28" s="133" t="s">
        <v>1347</v>
      </c>
      <c r="D28" s="134">
        <v>0</v>
      </c>
      <c r="E28" s="134">
        <v>1500</v>
      </c>
      <c r="F28" s="134">
        <v>2500</v>
      </c>
      <c r="G28" s="17">
        <v>3500</v>
      </c>
      <c r="H28" s="17">
        <v>3000</v>
      </c>
      <c r="I28" s="47">
        <f t="shared" si="0"/>
        <v>3255</v>
      </c>
      <c r="J28" s="41" t="s">
        <v>1349</v>
      </c>
    </row>
    <row r="29" spans="2:10">
      <c r="B29" s="57" t="s">
        <v>67</v>
      </c>
      <c r="C29" s="132"/>
      <c r="D29" s="52"/>
      <c r="E29" s="52"/>
      <c r="F29" s="52"/>
      <c r="G29" s="58"/>
      <c r="H29" s="58"/>
      <c r="I29" s="58"/>
      <c r="J29" s="40"/>
    </row>
    <row r="30" spans="2:10">
      <c r="B30" s="46" t="s">
        <v>68</v>
      </c>
      <c r="C30" s="133" t="s">
        <v>1350</v>
      </c>
      <c r="D30" s="134">
        <v>0</v>
      </c>
      <c r="E30" s="134">
        <v>500</v>
      </c>
      <c r="F30" s="134">
        <v>500</v>
      </c>
      <c r="G30" s="47">
        <v>170</v>
      </c>
      <c r="H30" s="47">
        <v>170</v>
      </c>
      <c r="I30" s="47">
        <f t="shared" si="0"/>
        <v>184.45</v>
      </c>
      <c r="J30" s="41" t="s">
        <v>1351</v>
      </c>
    </row>
    <row r="31" spans="2:10">
      <c r="B31" s="46" t="s">
        <v>74</v>
      </c>
      <c r="C31" s="133" t="s">
        <v>1352</v>
      </c>
      <c r="D31" s="134">
        <v>0</v>
      </c>
      <c r="E31" s="134">
        <v>500</v>
      </c>
      <c r="F31" s="134">
        <v>500</v>
      </c>
      <c r="G31" s="47">
        <v>190</v>
      </c>
      <c r="H31" s="47">
        <v>190</v>
      </c>
      <c r="I31" s="47">
        <f t="shared" si="0"/>
        <v>206.15</v>
      </c>
      <c r="J31" s="41" t="s">
        <v>1351</v>
      </c>
    </row>
    <row r="32" spans="2:10">
      <c r="B32" s="46" t="s">
        <v>79</v>
      </c>
      <c r="C32" s="133" t="s">
        <v>1353</v>
      </c>
      <c r="D32" s="134">
        <v>0</v>
      </c>
      <c r="E32" s="134">
        <v>500</v>
      </c>
      <c r="F32" s="134">
        <v>500</v>
      </c>
      <c r="G32" s="47">
        <v>230</v>
      </c>
      <c r="H32" s="47">
        <v>230</v>
      </c>
      <c r="I32" s="47">
        <f t="shared" si="0"/>
        <v>249.54999999999998</v>
      </c>
      <c r="J32" s="41" t="s">
        <v>1351</v>
      </c>
    </row>
    <row r="33" spans="2:10">
      <c r="B33" s="46" t="s">
        <v>84</v>
      </c>
      <c r="C33" s="133" t="s">
        <v>1354</v>
      </c>
      <c r="D33" s="134">
        <v>0</v>
      </c>
      <c r="E33" s="134">
        <v>500</v>
      </c>
      <c r="F33" s="134">
        <v>500</v>
      </c>
      <c r="G33" s="47">
        <v>350</v>
      </c>
      <c r="H33" s="47">
        <v>350</v>
      </c>
      <c r="I33" s="47">
        <f t="shared" si="0"/>
        <v>379.75</v>
      </c>
      <c r="J33" s="41" t="s">
        <v>1351</v>
      </c>
    </row>
    <row r="34" spans="2:10">
      <c r="B34" s="46" t="s">
        <v>1231</v>
      </c>
      <c r="C34" s="133" t="s">
        <v>1355</v>
      </c>
      <c r="D34" s="134">
        <v>0</v>
      </c>
      <c r="E34" s="134">
        <v>500</v>
      </c>
      <c r="F34" s="134">
        <v>500</v>
      </c>
      <c r="G34" s="47">
        <v>450</v>
      </c>
      <c r="H34" s="47">
        <v>450</v>
      </c>
      <c r="I34" s="47">
        <f t="shared" si="0"/>
        <v>488.25</v>
      </c>
      <c r="J34" s="41" t="s">
        <v>1351</v>
      </c>
    </row>
    <row r="35" spans="2:10">
      <c r="B35" s="46" t="s">
        <v>250</v>
      </c>
      <c r="C35" s="133" t="s">
        <v>1356</v>
      </c>
      <c r="D35" s="134">
        <v>0</v>
      </c>
      <c r="E35" s="134">
        <v>500</v>
      </c>
      <c r="F35" s="134">
        <v>500</v>
      </c>
      <c r="G35" s="47">
        <v>550</v>
      </c>
      <c r="H35" s="47">
        <v>550</v>
      </c>
      <c r="I35" s="47">
        <f t="shared" si="0"/>
        <v>596.75</v>
      </c>
      <c r="J35" s="41" t="s">
        <v>1351</v>
      </c>
    </row>
    <row r="36" spans="2:10">
      <c r="B36" s="57" t="s">
        <v>146</v>
      </c>
      <c r="C36" s="132"/>
      <c r="D36" s="52"/>
      <c r="E36" s="52"/>
      <c r="F36" s="52"/>
      <c r="G36" s="58"/>
      <c r="H36" s="58"/>
      <c r="I36" s="58"/>
      <c r="J36" s="40"/>
    </row>
    <row r="37" spans="2:10">
      <c r="B37" s="46" t="s">
        <v>1357</v>
      </c>
      <c r="C37" s="135" t="s">
        <v>1358</v>
      </c>
      <c r="D37" s="134">
        <v>350</v>
      </c>
      <c r="E37" s="134">
        <v>350</v>
      </c>
      <c r="F37" s="134">
        <v>350</v>
      </c>
      <c r="G37" s="136">
        <v>50</v>
      </c>
      <c r="H37" s="136">
        <v>50</v>
      </c>
      <c r="I37" s="47">
        <f t="shared" ref="I37:I47" si="1">H37*1.085</f>
        <v>54.25</v>
      </c>
      <c r="J37" s="41" t="s">
        <v>1359</v>
      </c>
    </row>
    <row r="38" spans="2:10">
      <c r="B38" s="57" t="s">
        <v>150</v>
      </c>
      <c r="C38" s="132"/>
      <c r="D38" s="52"/>
      <c r="E38" s="52"/>
      <c r="F38" s="52"/>
      <c r="G38" s="58"/>
      <c r="H38" s="58"/>
      <c r="I38" s="58"/>
      <c r="J38" s="40"/>
    </row>
    <row r="39" spans="2:10">
      <c r="B39" s="46" t="s">
        <v>1360</v>
      </c>
      <c r="C39" s="135" t="s">
        <v>1361</v>
      </c>
      <c r="D39" s="134">
        <v>0</v>
      </c>
      <c r="E39" s="134">
        <v>500</v>
      </c>
      <c r="F39" s="134">
        <v>1000</v>
      </c>
      <c r="G39" s="136">
        <v>150</v>
      </c>
      <c r="H39" s="136">
        <v>100</v>
      </c>
      <c r="I39" s="47">
        <f t="shared" si="1"/>
        <v>108.5</v>
      </c>
      <c r="J39" s="41" t="s">
        <v>1362</v>
      </c>
    </row>
    <row r="40" spans="2:10">
      <c r="B40" s="46" t="s">
        <v>1363</v>
      </c>
      <c r="C40" s="135" t="s">
        <v>1364</v>
      </c>
      <c r="D40" s="134">
        <v>0</v>
      </c>
      <c r="E40" s="134">
        <v>500</v>
      </c>
      <c r="F40" s="134">
        <v>1000</v>
      </c>
      <c r="G40" s="136">
        <v>250</v>
      </c>
      <c r="H40" s="136">
        <v>200</v>
      </c>
      <c r="I40" s="47">
        <f t="shared" si="1"/>
        <v>217</v>
      </c>
      <c r="J40" s="41" t="s">
        <v>1362</v>
      </c>
    </row>
    <row r="41" spans="2:10">
      <c r="B41" s="46" t="s">
        <v>1365</v>
      </c>
      <c r="C41" s="135" t="s">
        <v>1366</v>
      </c>
      <c r="D41" s="134">
        <v>0</v>
      </c>
      <c r="E41" s="134">
        <v>500</v>
      </c>
      <c r="F41" s="134">
        <v>1000</v>
      </c>
      <c r="G41" s="136">
        <v>500</v>
      </c>
      <c r="H41" s="136">
        <v>400</v>
      </c>
      <c r="I41" s="47">
        <f t="shared" si="1"/>
        <v>434</v>
      </c>
      <c r="J41" s="41" t="s">
        <v>1362</v>
      </c>
    </row>
    <row r="42" spans="2:10">
      <c r="B42" s="57" t="s">
        <v>171</v>
      </c>
      <c r="C42" s="137"/>
      <c r="D42" s="138"/>
      <c r="E42" s="138"/>
      <c r="F42" s="138"/>
      <c r="G42" s="139"/>
      <c r="H42" s="139"/>
      <c r="I42" s="139"/>
      <c r="J42" s="140"/>
    </row>
    <row r="43" spans="2:10">
      <c r="B43" s="46" t="s">
        <v>1367</v>
      </c>
      <c r="C43" s="135" t="s">
        <v>1368</v>
      </c>
      <c r="D43" s="134">
        <v>0</v>
      </c>
      <c r="E43" s="134">
        <v>0</v>
      </c>
      <c r="F43" s="134">
        <v>150</v>
      </c>
      <c r="G43" s="136">
        <v>150</v>
      </c>
      <c r="H43" s="136">
        <v>30</v>
      </c>
      <c r="I43" s="47">
        <f t="shared" si="1"/>
        <v>32.549999999999997</v>
      </c>
      <c r="J43" s="41" t="s">
        <v>1362</v>
      </c>
    </row>
    <row r="44" spans="2:10">
      <c r="B44" s="141" t="s">
        <v>1369</v>
      </c>
      <c r="C44" s="135" t="s">
        <v>1369</v>
      </c>
      <c r="D44" s="134">
        <v>0</v>
      </c>
      <c r="E44" s="134">
        <v>0</v>
      </c>
      <c r="F44" s="134">
        <v>150</v>
      </c>
      <c r="G44" s="136">
        <v>250</v>
      </c>
      <c r="H44" s="136">
        <v>70</v>
      </c>
      <c r="I44" s="47">
        <f t="shared" si="1"/>
        <v>75.95</v>
      </c>
      <c r="J44" s="41" t="s">
        <v>1362</v>
      </c>
    </row>
    <row r="45" spans="2:10">
      <c r="B45" s="141" t="s">
        <v>1370</v>
      </c>
      <c r="C45" s="135" t="s">
        <v>1370</v>
      </c>
      <c r="D45" s="134">
        <v>0</v>
      </c>
      <c r="E45" s="134">
        <v>0</v>
      </c>
      <c r="F45" s="134">
        <v>150</v>
      </c>
      <c r="G45" s="136">
        <v>500</v>
      </c>
      <c r="H45" s="136">
        <v>100</v>
      </c>
      <c r="I45" s="47">
        <f t="shared" si="1"/>
        <v>108.5</v>
      </c>
      <c r="J45" s="41" t="s">
        <v>1362</v>
      </c>
    </row>
    <row r="46" spans="2:10">
      <c r="B46" s="141" t="s">
        <v>1371</v>
      </c>
      <c r="C46" s="135" t="s">
        <v>1371</v>
      </c>
      <c r="D46" s="134">
        <v>0</v>
      </c>
      <c r="E46" s="134">
        <v>0</v>
      </c>
      <c r="F46" s="134">
        <v>150</v>
      </c>
      <c r="G46" s="136">
        <v>500</v>
      </c>
      <c r="H46" s="136">
        <v>150</v>
      </c>
      <c r="I46" s="47">
        <f t="shared" si="1"/>
        <v>162.75</v>
      </c>
      <c r="J46" s="41" t="s">
        <v>1362</v>
      </c>
    </row>
    <row r="47" spans="2:10">
      <c r="B47" s="141" t="s">
        <v>1372</v>
      </c>
      <c r="C47" s="135" t="s">
        <v>1372</v>
      </c>
      <c r="D47" s="134">
        <v>0</v>
      </c>
      <c r="E47" s="134">
        <v>0</v>
      </c>
      <c r="F47" s="134">
        <v>150</v>
      </c>
      <c r="G47" s="136">
        <v>500</v>
      </c>
      <c r="H47" s="136">
        <v>250</v>
      </c>
      <c r="I47" s="47">
        <f t="shared" si="1"/>
        <v>271.25</v>
      </c>
      <c r="J47" s="41" t="s">
        <v>1362</v>
      </c>
    </row>
    <row r="48" spans="2:10" ht="15.75" customHeight="1">
      <c r="B48" s="141" t="s">
        <v>1373</v>
      </c>
      <c r="C48" s="135" t="s">
        <v>1374</v>
      </c>
      <c r="D48" s="134">
        <v>1500</v>
      </c>
      <c r="E48" s="134">
        <v>1500</v>
      </c>
      <c r="F48" s="134">
        <v>1500</v>
      </c>
      <c r="G48" s="134">
        <v>1500</v>
      </c>
      <c r="H48" s="134">
        <v>0</v>
      </c>
      <c r="I48" s="136"/>
      <c r="J48" s="41"/>
    </row>
    <row r="49" spans="1:10">
      <c r="A49" s="55" t="s">
        <v>181</v>
      </c>
      <c r="B49" s="55"/>
      <c r="C49" s="131"/>
      <c r="D49" s="51"/>
      <c r="E49" s="51"/>
      <c r="F49" s="51"/>
      <c r="G49" s="56"/>
      <c r="H49" s="56"/>
      <c r="I49" s="56"/>
      <c r="J49" s="39"/>
    </row>
    <row r="50" spans="1:10" ht="21.75" customHeight="1">
      <c r="B50" s="57" t="s">
        <v>1375</v>
      </c>
      <c r="C50" s="132"/>
      <c r="D50" s="52"/>
      <c r="E50" s="52"/>
      <c r="F50" s="52"/>
      <c r="G50" s="58"/>
      <c r="H50" s="58"/>
      <c r="I50" s="58"/>
      <c r="J50" s="40"/>
    </row>
    <row r="51" spans="1:10">
      <c r="B51" s="46" t="s">
        <v>18</v>
      </c>
      <c r="C51" s="133" t="s">
        <v>1376</v>
      </c>
      <c r="D51" s="134">
        <v>0</v>
      </c>
      <c r="E51" s="134">
        <v>1500</v>
      </c>
      <c r="F51" s="134">
        <v>2500</v>
      </c>
      <c r="G51" s="17">
        <v>400</v>
      </c>
      <c r="H51" s="17">
        <v>300</v>
      </c>
      <c r="I51" s="47">
        <f t="shared" ref="I51:I76" si="2">H51*1.085</f>
        <v>325.5</v>
      </c>
      <c r="J51" s="42" t="s">
        <v>1338</v>
      </c>
    </row>
    <row r="52" spans="1:10">
      <c r="B52" s="46" t="s">
        <v>21</v>
      </c>
      <c r="C52" s="133" t="s">
        <v>1377</v>
      </c>
      <c r="D52" s="134">
        <v>0</v>
      </c>
      <c r="E52" s="134">
        <v>1500</v>
      </c>
      <c r="F52" s="134">
        <v>2500</v>
      </c>
      <c r="G52" s="17">
        <v>500</v>
      </c>
      <c r="H52" s="17">
        <v>350</v>
      </c>
      <c r="I52" s="47">
        <f t="shared" si="2"/>
        <v>379.75</v>
      </c>
      <c r="J52" s="42" t="s">
        <v>1338</v>
      </c>
    </row>
    <row r="53" spans="1:10">
      <c r="B53" s="46" t="s">
        <v>1340</v>
      </c>
      <c r="C53" s="133" t="s">
        <v>1378</v>
      </c>
      <c r="D53" s="134">
        <v>0</v>
      </c>
      <c r="E53" s="134">
        <v>1500</v>
      </c>
      <c r="F53" s="134">
        <v>2500</v>
      </c>
      <c r="G53" s="17">
        <v>600</v>
      </c>
      <c r="H53" s="17">
        <v>400</v>
      </c>
      <c r="I53" s="47">
        <f t="shared" si="2"/>
        <v>434</v>
      </c>
      <c r="J53" s="42" t="s">
        <v>1338</v>
      </c>
    </row>
    <row r="54" spans="1:10">
      <c r="B54" s="46" t="s">
        <v>24</v>
      </c>
      <c r="C54" s="133" t="s">
        <v>1379</v>
      </c>
      <c r="D54" s="134">
        <v>0</v>
      </c>
      <c r="E54" s="134">
        <v>1500</v>
      </c>
      <c r="F54" s="134">
        <v>2500</v>
      </c>
      <c r="G54" s="17">
        <v>700</v>
      </c>
      <c r="H54" s="17">
        <v>450</v>
      </c>
      <c r="I54" s="47">
        <f t="shared" si="2"/>
        <v>488.25</v>
      </c>
      <c r="J54" s="42" t="s">
        <v>1338</v>
      </c>
    </row>
    <row r="55" spans="1:10">
      <c r="B55" s="46" t="s">
        <v>313</v>
      </c>
      <c r="C55" s="133" t="s">
        <v>1380</v>
      </c>
      <c r="D55" s="134">
        <v>0</v>
      </c>
      <c r="E55" s="134">
        <v>1500</v>
      </c>
      <c r="F55" s="134">
        <v>2500</v>
      </c>
      <c r="G55" s="17">
        <v>800</v>
      </c>
      <c r="H55" s="17">
        <v>500</v>
      </c>
      <c r="I55" s="47">
        <f t="shared" si="2"/>
        <v>542.5</v>
      </c>
      <c r="J55" s="42" t="s">
        <v>1338</v>
      </c>
    </row>
    <row r="56" spans="1:10">
      <c r="B56" s="46" t="s">
        <v>33</v>
      </c>
      <c r="C56" s="133" t="s">
        <v>1381</v>
      </c>
      <c r="D56" s="134">
        <v>0</v>
      </c>
      <c r="E56" s="134">
        <v>1500</v>
      </c>
      <c r="F56" s="134">
        <v>2500</v>
      </c>
      <c r="G56" s="17">
        <v>900</v>
      </c>
      <c r="H56" s="17">
        <v>600</v>
      </c>
      <c r="I56" s="47">
        <f t="shared" si="2"/>
        <v>651</v>
      </c>
      <c r="J56" s="42" t="s">
        <v>1338</v>
      </c>
    </row>
    <row r="57" spans="1:10">
      <c r="B57" s="46" t="s">
        <v>36</v>
      </c>
      <c r="C57" s="133" t="s">
        <v>1382</v>
      </c>
      <c r="D57" s="134">
        <v>0</v>
      </c>
      <c r="E57" s="134">
        <v>1500</v>
      </c>
      <c r="F57" s="134">
        <v>2500</v>
      </c>
      <c r="G57" s="17">
        <v>1000</v>
      </c>
      <c r="H57" s="17">
        <v>700</v>
      </c>
      <c r="I57" s="47">
        <f t="shared" si="2"/>
        <v>759.5</v>
      </c>
      <c r="J57" s="42" t="s">
        <v>1338</v>
      </c>
    </row>
    <row r="58" spans="1:10">
      <c r="B58" s="46" t="s">
        <v>1221</v>
      </c>
      <c r="C58" s="133" t="s">
        <v>1383</v>
      </c>
      <c r="D58" s="134">
        <v>0</v>
      </c>
      <c r="E58" s="134">
        <v>1500</v>
      </c>
      <c r="F58" s="134">
        <v>2500</v>
      </c>
      <c r="G58" s="17">
        <v>1200</v>
      </c>
      <c r="H58" s="17">
        <v>900</v>
      </c>
      <c r="I58" s="47">
        <f t="shared" si="2"/>
        <v>976.5</v>
      </c>
      <c r="J58" s="42" t="s">
        <v>1338</v>
      </c>
    </row>
    <row r="59" spans="1:10">
      <c r="B59" s="46" t="s">
        <v>46</v>
      </c>
      <c r="C59" s="133" t="s">
        <v>1384</v>
      </c>
      <c r="D59" s="134">
        <v>0</v>
      </c>
      <c r="E59" s="134">
        <v>1500</v>
      </c>
      <c r="F59" s="134">
        <v>2500</v>
      </c>
      <c r="G59" s="17">
        <v>1500</v>
      </c>
      <c r="H59" s="17">
        <v>1000</v>
      </c>
      <c r="I59" s="47">
        <f t="shared" si="2"/>
        <v>1085</v>
      </c>
      <c r="J59" s="42" t="s">
        <v>1338</v>
      </c>
    </row>
    <row r="60" spans="1:10" ht="19.649999999999999" customHeight="1">
      <c r="B60" s="57" t="s">
        <v>1348</v>
      </c>
      <c r="C60" s="132"/>
      <c r="D60" s="52"/>
      <c r="E60" s="58"/>
      <c r="F60" s="58"/>
      <c r="G60" s="58"/>
      <c r="H60" s="58"/>
      <c r="I60" s="58"/>
      <c r="J60" s="40"/>
    </row>
    <row r="61" spans="1:10">
      <c r="B61" s="46" t="s">
        <v>18</v>
      </c>
      <c r="C61" s="133" t="s">
        <v>1376</v>
      </c>
      <c r="D61" s="134">
        <v>0</v>
      </c>
      <c r="E61" s="134">
        <v>1500</v>
      </c>
      <c r="F61" s="134">
        <v>2500</v>
      </c>
      <c r="G61" s="17">
        <v>600</v>
      </c>
      <c r="H61" s="17">
        <v>500</v>
      </c>
      <c r="I61" s="47">
        <f t="shared" si="2"/>
        <v>542.5</v>
      </c>
      <c r="J61" s="41" t="s">
        <v>1385</v>
      </c>
    </row>
    <row r="62" spans="1:10">
      <c r="B62" s="46" t="s">
        <v>21</v>
      </c>
      <c r="C62" s="133" t="s">
        <v>1377</v>
      </c>
      <c r="D62" s="134">
        <v>0</v>
      </c>
      <c r="E62" s="134">
        <v>1500</v>
      </c>
      <c r="F62" s="134">
        <v>2500</v>
      </c>
      <c r="G62" s="17">
        <v>700</v>
      </c>
      <c r="H62" s="17">
        <v>550</v>
      </c>
      <c r="I62" s="47">
        <f t="shared" si="2"/>
        <v>596.75</v>
      </c>
      <c r="J62" s="41" t="s">
        <v>1385</v>
      </c>
    </row>
    <row r="63" spans="1:10">
      <c r="B63" s="46" t="s">
        <v>1340</v>
      </c>
      <c r="C63" s="133" t="s">
        <v>1378</v>
      </c>
      <c r="D63" s="134">
        <v>0</v>
      </c>
      <c r="E63" s="134">
        <v>1500</v>
      </c>
      <c r="F63" s="134">
        <v>2500</v>
      </c>
      <c r="G63" s="17">
        <v>800</v>
      </c>
      <c r="H63" s="17">
        <v>650</v>
      </c>
      <c r="I63" s="47">
        <f t="shared" si="2"/>
        <v>705.25</v>
      </c>
      <c r="J63" s="41" t="s">
        <v>1385</v>
      </c>
    </row>
    <row r="64" spans="1:10">
      <c r="B64" s="46" t="s">
        <v>24</v>
      </c>
      <c r="C64" s="133" t="s">
        <v>1379</v>
      </c>
      <c r="D64" s="134">
        <v>0</v>
      </c>
      <c r="E64" s="134">
        <v>1500</v>
      </c>
      <c r="F64" s="134">
        <v>2500</v>
      </c>
      <c r="G64" s="17">
        <v>900</v>
      </c>
      <c r="H64" s="17">
        <v>750</v>
      </c>
      <c r="I64" s="47">
        <f t="shared" si="2"/>
        <v>813.75</v>
      </c>
      <c r="J64" s="41" t="s">
        <v>1385</v>
      </c>
    </row>
    <row r="65" spans="2:10">
      <c r="B65" s="46" t="s">
        <v>313</v>
      </c>
      <c r="C65" s="133" t="s">
        <v>1380</v>
      </c>
      <c r="D65" s="134">
        <v>0</v>
      </c>
      <c r="E65" s="134">
        <v>1500</v>
      </c>
      <c r="F65" s="134">
        <v>2500</v>
      </c>
      <c r="G65" s="17">
        <v>1000</v>
      </c>
      <c r="H65" s="17">
        <v>850</v>
      </c>
      <c r="I65" s="47">
        <f t="shared" si="2"/>
        <v>922.25</v>
      </c>
      <c r="J65" s="41" t="s">
        <v>1385</v>
      </c>
    </row>
    <row r="66" spans="2:10">
      <c r="B66" s="46" t="s">
        <v>33</v>
      </c>
      <c r="C66" s="133" t="s">
        <v>1381</v>
      </c>
      <c r="D66" s="134">
        <v>0</v>
      </c>
      <c r="E66" s="134">
        <v>1500</v>
      </c>
      <c r="F66" s="134">
        <v>2500</v>
      </c>
      <c r="G66" s="17">
        <v>1300</v>
      </c>
      <c r="H66" s="17">
        <v>900</v>
      </c>
      <c r="I66" s="47">
        <f t="shared" si="2"/>
        <v>976.5</v>
      </c>
      <c r="J66" s="41" t="s">
        <v>1385</v>
      </c>
    </row>
    <row r="67" spans="2:10">
      <c r="B67" s="46" t="s">
        <v>36</v>
      </c>
      <c r="C67" s="133" t="s">
        <v>1382</v>
      </c>
      <c r="D67" s="134">
        <v>0</v>
      </c>
      <c r="E67" s="134">
        <v>1500</v>
      </c>
      <c r="F67" s="134">
        <v>2500</v>
      </c>
      <c r="G67" s="17">
        <v>1500</v>
      </c>
      <c r="H67" s="17">
        <v>1000</v>
      </c>
      <c r="I67" s="47">
        <f t="shared" si="2"/>
        <v>1085</v>
      </c>
      <c r="J67" s="41" t="s">
        <v>1385</v>
      </c>
    </row>
    <row r="68" spans="2:10">
      <c r="B68" s="46" t="s">
        <v>1221</v>
      </c>
      <c r="C68" s="133" t="s">
        <v>1383</v>
      </c>
      <c r="D68" s="134">
        <v>0</v>
      </c>
      <c r="E68" s="134">
        <v>1500</v>
      </c>
      <c r="F68" s="134">
        <v>2500</v>
      </c>
      <c r="G68" s="17">
        <v>1500</v>
      </c>
      <c r="H68" s="17">
        <v>1300</v>
      </c>
      <c r="I68" s="47">
        <f t="shared" si="2"/>
        <v>1410.5</v>
      </c>
      <c r="J68" s="41" t="s">
        <v>1385</v>
      </c>
    </row>
    <row r="69" spans="2:10">
      <c r="B69" s="46" t="s">
        <v>46</v>
      </c>
      <c r="C69" s="133" t="s">
        <v>1384</v>
      </c>
      <c r="D69" s="134">
        <v>0</v>
      </c>
      <c r="E69" s="134">
        <v>1500</v>
      </c>
      <c r="F69" s="134">
        <v>2500</v>
      </c>
      <c r="G69" s="17">
        <v>1800</v>
      </c>
      <c r="H69" s="17">
        <v>1600</v>
      </c>
      <c r="I69" s="47">
        <f t="shared" si="2"/>
        <v>1736</v>
      </c>
      <c r="J69" s="41" t="s">
        <v>1385</v>
      </c>
    </row>
    <row r="70" spans="2:10">
      <c r="B70" s="57" t="s">
        <v>67</v>
      </c>
      <c r="C70" s="132"/>
      <c r="D70" s="52"/>
      <c r="E70" s="52"/>
      <c r="F70" s="52"/>
      <c r="G70" s="58"/>
      <c r="H70" s="58"/>
      <c r="I70" s="58"/>
      <c r="J70" s="40"/>
    </row>
    <row r="71" spans="2:10">
      <c r="B71" s="46" t="s">
        <v>68</v>
      </c>
      <c r="C71" s="133" t="s">
        <v>1386</v>
      </c>
      <c r="D71" s="134">
        <v>0</v>
      </c>
      <c r="E71" s="134">
        <v>500</v>
      </c>
      <c r="F71" s="134">
        <v>500</v>
      </c>
      <c r="G71" s="47">
        <v>170</v>
      </c>
      <c r="H71" s="47">
        <v>170</v>
      </c>
      <c r="I71" s="47">
        <f t="shared" si="2"/>
        <v>184.45</v>
      </c>
      <c r="J71" s="42" t="s">
        <v>1387</v>
      </c>
    </row>
    <row r="72" spans="2:10">
      <c r="B72" s="46" t="s">
        <v>74</v>
      </c>
      <c r="C72" s="133" t="s">
        <v>1388</v>
      </c>
      <c r="D72" s="134">
        <v>0</v>
      </c>
      <c r="E72" s="134">
        <v>500</v>
      </c>
      <c r="F72" s="134">
        <v>500</v>
      </c>
      <c r="G72" s="47">
        <v>190</v>
      </c>
      <c r="H72" s="47">
        <v>190</v>
      </c>
      <c r="I72" s="47">
        <f t="shared" si="2"/>
        <v>206.15</v>
      </c>
      <c r="J72" s="42" t="s">
        <v>1387</v>
      </c>
    </row>
    <row r="73" spans="2:10">
      <c r="B73" s="46" t="s">
        <v>79</v>
      </c>
      <c r="C73" s="133" t="s">
        <v>1389</v>
      </c>
      <c r="D73" s="134">
        <v>0</v>
      </c>
      <c r="E73" s="134">
        <v>500</v>
      </c>
      <c r="F73" s="134">
        <v>500</v>
      </c>
      <c r="G73" s="47">
        <v>230</v>
      </c>
      <c r="H73" s="47">
        <v>230</v>
      </c>
      <c r="I73" s="47">
        <f t="shared" si="2"/>
        <v>249.54999999999998</v>
      </c>
      <c r="J73" s="42" t="s">
        <v>1387</v>
      </c>
    </row>
    <row r="74" spans="2:10">
      <c r="B74" s="46" t="s">
        <v>84</v>
      </c>
      <c r="C74" s="133" t="s">
        <v>1390</v>
      </c>
      <c r="D74" s="134">
        <v>0</v>
      </c>
      <c r="E74" s="134">
        <v>500</v>
      </c>
      <c r="F74" s="134">
        <v>500</v>
      </c>
      <c r="G74" s="47">
        <v>350</v>
      </c>
      <c r="H74" s="47">
        <v>350</v>
      </c>
      <c r="I74" s="47">
        <f t="shared" si="2"/>
        <v>379.75</v>
      </c>
      <c r="J74" s="42" t="s">
        <v>1387</v>
      </c>
    </row>
    <row r="75" spans="2:10">
      <c r="B75" s="46" t="s">
        <v>1231</v>
      </c>
      <c r="C75" s="133" t="s">
        <v>1391</v>
      </c>
      <c r="D75" s="134">
        <v>0</v>
      </c>
      <c r="E75" s="134">
        <v>500</v>
      </c>
      <c r="F75" s="134">
        <v>500</v>
      </c>
      <c r="G75" s="47">
        <v>450</v>
      </c>
      <c r="H75" s="47">
        <v>450</v>
      </c>
      <c r="I75" s="47">
        <f t="shared" si="2"/>
        <v>488.25</v>
      </c>
      <c r="J75" s="42" t="s">
        <v>1387</v>
      </c>
    </row>
    <row r="76" spans="2:10">
      <c r="B76" s="46" t="s">
        <v>250</v>
      </c>
      <c r="C76" s="133" t="s">
        <v>1392</v>
      </c>
      <c r="D76" s="134">
        <v>0</v>
      </c>
      <c r="E76" s="134">
        <v>500</v>
      </c>
      <c r="F76" s="134">
        <v>500</v>
      </c>
      <c r="G76" s="47">
        <v>550</v>
      </c>
      <c r="H76" s="47">
        <v>550</v>
      </c>
      <c r="I76" s="47">
        <f t="shared" si="2"/>
        <v>596.75</v>
      </c>
      <c r="J76" s="42" t="s">
        <v>1387</v>
      </c>
    </row>
    <row r="77" spans="2:10">
      <c r="B77" s="57" t="s">
        <v>146</v>
      </c>
      <c r="C77" s="132"/>
      <c r="D77" s="52"/>
      <c r="E77" s="52"/>
      <c r="F77" s="52"/>
      <c r="G77" s="58"/>
      <c r="H77" s="58"/>
      <c r="I77" s="58"/>
      <c r="J77" s="40"/>
    </row>
    <row r="78" spans="2:10">
      <c r="B78" s="46" t="s">
        <v>1357</v>
      </c>
      <c r="C78" s="135" t="s">
        <v>1393</v>
      </c>
      <c r="D78" s="134">
        <v>350</v>
      </c>
      <c r="E78" s="134">
        <v>350</v>
      </c>
      <c r="F78" s="134">
        <v>350</v>
      </c>
      <c r="G78" s="136">
        <v>50</v>
      </c>
      <c r="H78" s="136">
        <v>50</v>
      </c>
      <c r="I78" s="47">
        <v>0</v>
      </c>
      <c r="J78" s="41"/>
    </row>
    <row r="79" spans="2:10">
      <c r="B79" s="57" t="s">
        <v>150</v>
      </c>
      <c r="C79" s="132"/>
      <c r="D79" s="52"/>
      <c r="E79" s="52"/>
      <c r="F79" s="52"/>
      <c r="G79" s="58"/>
      <c r="H79" s="58"/>
      <c r="I79" s="58"/>
      <c r="J79" s="40"/>
    </row>
    <row r="80" spans="2:10">
      <c r="B80" s="46" t="s">
        <v>1360</v>
      </c>
      <c r="C80" s="135" t="s">
        <v>1394</v>
      </c>
      <c r="D80" s="134">
        <v>0</v>
      </c>
      <c r="E80" s="134">
        <v>500</v>
      </c>
      <c r="F80" s="134">
        <v>1000</v>
      </c>
      <c r="G80" s="136">
        <v>150</v>
      </c>
      <c r="H80" s="136">
        <v>100</v>
      </c>
      <c r="I80" s="47">
        <f t="shared" ref="I80:I88" si="3">H80*1.085</f>
        <v>108.5</v>
      </c>
      <c r="J80" s="41" t="s">
        <v>1362</v>
      </c>
    </row>
    <row r="81" spans="2:10">
      <c r="B81" s="46" t="s">
        <v>1363</v>
      </c>
      <c r="C81" s="135" t="s">
        <v>1395</v>
      </c>
      <c r="D81" s="134">
        <v>0</v>
      </c>
      <c r="E81" s="134">
        <v>500</v>
      </c>
      <c r="F81" s="134">
        <v>1000</v>
      </c>
      <c r="G81" s="136">
        <v>250</v>
      </c>
      <c r="H81" s="136">
        <v>200</v>
      </c>
      <c r="I81" s="47">
        <f t="shared" si="3"/>
        <v>217</v>
      </c>
      <c r="J81" s="41" t="s">
        <v>1362</v>
      </c>
    </row>
    <row r="82" spans="2:10">
      <c r="B82" s="46" t="s">
        <v>1365</v>
      </c>
      <c r="C82" s="135" t="s">
        <v>1396</v>
      </c>
      <c r="D82" s="134">
        <v>0</v>
      </c>
      <c r="E82" s="134">
        <v>500</v>
      </c>
      <c r="F82" s="134">
        <v>1000</v>
      </c>
      <c r="G82" s="136">
        <v>500</v>
      </c>
      <c r="H82" s="136">
        <v>400</v>
      </c>
      <c r="I82" s="47">
        <f t="shared" si="3"/>
        <v>434</v>
      </c>
      <c r="J82" s="41" t="s">
        <v>1362</v>
      </c>
    </row>
    <row r="83" spans="2:10">
      <c r="B83" s="57" t="s">
        <v>171</v>
      </c>
      <c r="C83" s="137"/>
      <c r="D83" s="138"/>
      <c r="E83" s="138"/>
      <c r="F83" s="138"/>
      <c r="G83" s="139"/>
      <c r="H83" s="139"/>
      <c r="I83" s="139"/>
      <c r="J83" s="140"/>
    </row>
    <row r="84" spans="2:10">
      <c r="B84" s="46" t="s">
        <v>1397</v>
      </c>
      <c r="C84" s="135" t="s">
        <v>1398</v>
      </c>
      <c r="D84" s="134">
        <v>0</v>
      </c>
      <c r="E84" s="134">
        <v>0</v>
      </c>
      <c r="F84" s="134">
        <v>150</v>
      </c>
      <c r="G84" s="136">
        <v>150</v>
      </c>
      <c r="H84" s="136">
        <v>30</v>
      </c>
      <c r="I84" s="47">
        <f t="shared" si="3"/>
        <v>32.549999999999997</v>
      </c>
      <c r="J84" s="41" t="s">
        <v>1362</v>
      </c>
    </row>
    <row r="85" spans="2:10">
      <c r="B85" s="141" t="s">
        <v>1399</v>
      </c>
      <c r="C85" s="135" t="s">
        <v>1399</v>
      </c>
      <c r="D85" s="134">
        <v>0</v>
      </c>
      <c r="E85" s="134">
        <v>0</v>
      </c>
      <c r="F85" s="134">
        <v>150</v>
      </c>
      <c r="G85" s="136">
        <v>250</v>
      </c>
      <c r="H85" s="136">
        <v>70</v>
      </c>
      <c r="I85" s="47">
        <f t="shared" si="3"/>
        <v>75.95</v>
      </c>
      <c r="J85" s="41" t="s">
        <v>1362</v>
      </c>
    </row>
    <row r="86" spans="2:10">
      <c r="B86" s="141" t="s">
        <v>1400</v>
      </c>
      <c r="C86" s="135" t="s">
        <v>1400</v>
      </c>
      <c r="D86" s="134">
        <v>0</v>
      </c>
      <c r="E86" s="134">
        <v>0</v>
      </c>
      <c r="F86" s="134">
        <v>150</v>
      </c>
      <c r="G86" s="136">
        <v>500</v>
      </c>
      <c r="H86" s="136">
        <v>100</v>
      </c>
      <c r="I86" s="47">
        <f t="shared" si="3"/>
        <v>108.5</v>
      </c>
      <c r="J86" s="41" t="s">
        <v>1362</v>
      </c>
    </row>
    <row r="87" spans="2:10">
      <c r="B87" s="141" t="s">
        <v>1401</v>
      </c>
      <c r="C87" s="135" t="s">
        <v>1401</v>
      </c>
      <c r="D87" s="134">
        <v>0</v>
      </c>
      <c r="E87" s="134">
        <v>0</v>
      </c>
      <c r="F87" s="134">
        <v>150</v>
      </c>
      <c r="G87" s="136">
        <v>500</v>
      </c>
      <c r="H87" s="136">
        <v>150</v>
      </c>
      <c r="I87" s="47">
        <f t="shared" si="3"/>
        <v>162.75</v>
      </c>
      <c r="J87" s="41" t="s">
        <v>1362</v>
      </c>
    </row>
    <row r="88" spans="2:10">
      <c r="B88" s="141" t="s">
        <v>1402</v>
      </c>
      <c r="C88" s="135" t="s">
        <v>1402</v>
      </c>
      <c r="D88" s="134">
        <v>0</v>
      </c>
      <c r="E88" s="134">
        <v>0</v>
      </c>
      <c r="F88" s="134">
        <v>150</v>
      </c>
      <c r="G88" s="136">
        <v>500</v>
      </c>
      <c r="H88" s="136">
        <v>250</v>
      </c>
      <c r="I88" s="47">
        <f t="shared" si="3"/>
        <v>271.25</v>
      </c>
      <c r="J88" s="41" t="s">
        <v>1362</v>
      </c>
    </row>
    <row r="89" spans="2:10">
      <c r="B89" s="141" t="s">
        <v>1373</v>
      </c>
      <c r="C89" s="135" t="s">
        <v>1374</v>
      </c>
      <c r="D89" s="134">
        <v>1500</v>
      </c>
      <c r="E89" s="134">
        <v>1500</v>
      </c>
      <c r="F89" s="134">
        <v>1500</v>
      </c>
      <c r="G89" s="134">
        <v>1500</v>
      </c>
      <c r="H89" s="134">
        <v>0</v>
      </c>
      <c r="I89" s="136"/>
      <c r="J89" s="41"/>
    </row>
    <row r="90" spans="2:10" ht="20.399999999999999" customHeight="1">
      <c r="B90" s="57" t="s">
        <v>1403</v>
      </c>
      <c r="C90" s="132"/>
      <c r="D90" s="52"/>
      <c r="E90" s="52"/>
      <c r="F90" s="52"/>
      <c r="G90" s="58"/>
      <c r="H90" s="58"/>
      <c r="I90" s="58"/>
      <c r="J90" s="40"/>
    </row>
    <row r="91" spans="2:10">
      <c r="B91" s="46" t="s">
        <v>1404</v>
      </c>
      <c r="C91" s="135" t="s">
        <v>1405</v>
      </c>
      <c r="D91" s="134">
        <v>0</v>
      </c>
      <c r="E91" s="134">
        <v>0</v>
      </c>
      <c r="F91" s="134">
        <v>0</v>
      </c>
      <c r="G91" s="136">
        <v>200</v>
      </c>
      <c r="H91" s="136">
        <v>150</v>
      </c>
      <c r="I91" s="47">
        <f t="shared" ref="I91:I99" si="4">H91*1.085</f>
        <v>162.75</v>
      </c>
      <c r="J91" s="42"/>
    </row>
    <row r="92" spans="2:10">
      <c r="B92" s="46" t="s">
        <v>1406</v>
      </c>
      <c r="C92" s="135" t="s">
        <v>1407</v>
      </c>
      <c r="D92" s="134">
        <v>0</v>
      </c>
      <c r="E92" s="134">
        <v>0</v>
      </c>
      <c r="F92" s="134">
        <v>0</v>
      </c>
      <c r="G92" s="136">
        <v>300</v>
      </c>
      <c r="H92" s="136">
        <v>200</v>
      </c>
      <c r="I92" s="47">
        <f t="shared" si="4"/>
        <v>217</v>
      </c>
      <c r="J92" s="42"/>
    </row>
    <row r="93" spans="2:10">
      <c r="B93" s="46" t="s">
        <v>1408</v>
      </c>
      <c r="C93" s="135" t="s">
        <v>1409</v>
      </c>
      <c r="D93" s="134">
        <v>0</v>
      </c>
      <c r="E93" s="134">
        <v>0</v>
      </c>
      <c r="F93" s="134">
        <v>0</v>
      </c>
      <c r="G93" s="136">
        <v>400</v>
      </c>
      <c r="H93" s="136">
        <v>250</v>
      </c>
      <c r="I93" s="47">
        <f t="shared" si="4"/>
        <v>271.25</v>
      </c>
      <c r="J93" s="42"/>
    </row>
    <row r="94" spans="2:10">
      <c r="B94" s="46" t="s">
        <v>1410</v>
      </c>
      <c r="C94" s="135" t="s">
        <v>1411</v>
      </c>
      <c r="D94" s="134">
        <v>0</v>
      </c>
      <c r="E94" s="134">
        <v>0</v>
      </c>
      <c r="F94" s="134">
        <v>0</v>
      </c>
      <c r="G94" s="136">
        <v>500</v>
      </c>
      <c r="H94" s="136">
        <v>300</v>
      </c>
      <c r="I94" s="47">
        <f t="shared" si="4"/>
        <v>325.5</v>
      </c>
      <c r="J94" s="42"/>
    </row>
    <row r="95" spans="2:10">
      <c r="B95" s="46" t="s">
        <v>1412</v>
      </c>
      <c r="C95" s="135" t="s">
        <v>1413</v>
      </c>
      <c r="D95" s="134">
        <v>0</v>
      </c>
      <c r="E95" s="134">
        <v>0</v>
      </c>
      <c r="F95" s="134">
        <v>0</v>
      </c>
      <c r="G95" s="136">
        <v>600</v>
      </c>
      <c r="H95" s="136">
        <v>350</v>
      </c>
      <c r="I95" s="47">
        <f t="shared" si="4"/>
        <v>379.75</v>
      </c>
      <c r="J95" s="42"/>
    </row>
    <row r="96" spans="2:10">
      <c r="B96" s="46" t="s">
        <v>1414</v>
      </c>
      <c r="C96" s="135" t="s">
        <v>1415</v>
      </c>
      <c r="D96" s="134">
        <v>0</v>
      </c>
      <c r="E96" s="134">
        <v>0</v>
      </c>
      <c r="F96" s="134">
        <v>0</v>
      </c>
      <c r="G96" s="136">
        <v>700</v>
      </c>
      <c r="H96" s="136">
        <v>400</v>
      </c>
      <c r="I96" s="47">
        <f t="shared" si="4"/>
        <v>434</v>
      </c>
      <c r="J96" s="42"/>
    </row>
    <row r="97" spans="1:10">
      <c r="B97" s="46" t="s">
        <v>1416</v>
      </c>
      <c r="C97" s="135" t="s">
        <v>1417</v>
      </c>
      <c r="D97" s="134">
        <v>0</v>
      </c>
      <c r="E97" s="134">
        <v>0</v>
      </c>
      <c r="F97" s="134">
        <v>0</v>
      </c>
      <c r="G97" s="136">
        <v>800</v>
      </c>
      <c r="H97" s="136">
        <v>450</v>
      </c>
      <c r="I97" s="47">
        <f t="shared" si="4"/>
        <v>488.25</v>
      </c>
      <c r="J97" s="42"/>
    </row>
    <row r="98" spans="1:10">
      <c r="B98" s="46" t="s">
        <v>1418</v>
      </c>
      <c r="C98" s="135" t="s">
        <v>1419</v>
      </c>
      <c r="D98" s="134">
        <v>0</v>
      </c>
      <c r="E98" s="134">
        <v>0</v>
      </c>
      <c r="F98" s="134">
        <v>0</v>
      </c>
      <c r="G98" s="136">
        <v>2000</v>
      </c>
      <c r="H98" s="136">
        <v>1500</v>
      </c>
      <c r="I98" s="47">
        <f t="shared" si="4"/>
        <v>1627.5</v>
      </c>
      <c r="J98" s="42"/>
    </row>
    <row r="99" spans="1:10">
      <c r="B99" s="46" t="s">
        <v>1420</v>
      </c>
      <c r="C99" s="135" t="s">
        <v>1419</v>
      </c>
      <c r="D99" s="134"/>
      <c r="E99" s="134">
        <v>0</v>
      </c>
      <c r="F99" s="134">
        <v>0</v>
      </c>
      <c r="G99" s="136">
        <v>4000</v>
      </c>
      <c r="H99" s="136">
        <v>3000</v>
      </c>
      <c r="I99" s="47">
        <f t="shared" si="4"/>
        <v>3255</v>
      </c>
      <c r="J99" s="42"/>
    </row>
    <row r="100" spans="1:10">
      <c r="A100" s="55" t="s">
        <v>346</v>
      </c>
      <c r="B100" s="55"/>
      <c r="C100" s="131"/>
      <c r="D100" s="51"/>
      <c r="E100" s="51"/>
      <c r="F100" s="51"/>
      <c r="G100" s="56"/>
      <c r="H100" s="56"/>
      <c r="I100" s="56"/>
      <c r="J100" s="39"/>
    </row>
    <row r="101" spans="1:10">
      <c r="B101" s="57" t="s">
        <v>1375</v>
      </c>
      <c r="C101" s="132"/>
      <c r="D101" s="52"/>
      <c r="E101" s="52"/>
      <c r="F101" s="52"/>
      <c r="G101" s="58"/>
      <c r="H101" s="58"/>
      <c r="I101" s="58"/>
      <c r="J101" s="40"/>
    </row>
    <row r="102" spans="1:10">
      <c r="B102" s="46" t="s">
        <v>18</v>
      </c>
      <c r="C102" s="133" t="s">
        <v>1376</v>
      </c>
      <c r="D102" s="134">
        <v>0</v>
      </c>
      <c r="E102" s="134">
        <v>1500</v>
      </c>
      <c r="F102" s="134">
        <v>2500</v>
      </c>
      <c r="G102" s="17">
        <v>400</v>
      </c>
      <c r="H102" s="17">
        <v>300</v>
      </c>
      <c r="I102" s="47">
        <f t="shared" ref="I102:I110" si="5">H102*1.085</f>
        <v>325.5</v>
      </c>
      <c r="J102" s="42" t="s">
        <v>1338</v>
      </c>
    </row>
    <row r="103" spans="1:10">
      <c r="B103" s="46" t="s">
        <v>21</v>
      </c>
      <c r="C103" s="133" t="s">
        <v>1377</v>
      </c>
      <c r="D103" s="134">
        <v>0</v>
      </c>
      <c r="E103" s="134">
        <v>1500</v>
      </c>
      <c r="F103" s="134">
        <v>2500</v>
      </c>
      <c r="G103" s="17">
        <v>500</v>
      </c>
      <c r="H103" s="17">
        <v>350</v>
      </c>
      <c r="I103" s="47">
        <f t="shared" si="5"/>
        <v>379.75</v>
      </c>
      <c r="J103" s="42" t="s">
        <v>1338</v>
      </c>
    </row>
    <row r="104" spans="1:10">
      <c r="B104" s="46" t="s">
        <v>1340</v>
      </c>
      <c r="C104" s="133" t="s">
        <v>1378</v>
      </c>
      <c r="D104" s="134">
        <v>0</v>
      </c>
      <c r="E104" s="134">
        <v>1500</v>
      </c>
      <c r="F104" s="134">
        <v>2500</v>
      </c>
      <c r="G104" s="17">
        <v>600</v>
      </c>
      <c r="H104" s="17">
        <v>400</v>
      </c>
      <c r="I104" s="47">
        <f t="shared" si="5"/>
        <v>434</v>
      </c>
      <c r="J104" s="42" t="s">
        <v>1338</v>
      </c>
    </row>
    <row r="105" spans="1:10">
      <c r="B105" s="46" t="s">
        <v>24</v>
      </c>
      <c r="C105" s="133" t="s">
        <v>1379</v>
      </c>
      <c r="D105" s="134">
        <v>0</v>
      </c>
      <c r="E105" s="134">
        <v>1500</v>
      </c>
      <c r="F105" s="134">
        <v>2500</v>
      </c>
      <c r="G105" s="17">
        <v>700</v>
      </c>
      <c r="H105" s="17">
        <v>450</v>
      </c>
      <c r="I105" s="47">
        <f t="shared" si="5"/>
        <v>488.25</v>
      </c>
      <c r="J105" s="42" t="s">
        <v>1338</v>
      </c>
    </row>
    <row r="106" spans="1:10">
      <c r="B106" s="46" t="s">
        <v>313</v>
      </c>
      <c r="C106" s="133" t="s">
        <v>1380</v>
      </c>
      <c r="D106" s="134">
        <v>0</v>
      </c>
      <c r="E106" s="134">
        <v>1500</v>
      </c>
      <c r="F106" s="134">
        <v>2500</v>
      </c>
      <c r="G106" s="17">
        <v>800</v>
      </c>
      <c r="H106" s="17">
        <v>500</v>
      </c>
      <c r="I106" s="47">
        <f t="shared" si="5"/>
        <v>542.5</v>
      </c>
      <c r="J106" s="42" t="s">
        <v>1338</v>
      </c>
    </row>
    <row r="107" spans="1:10">
      <c r="B107" s="46" t="s">
        <v>33</v>
      </c>
      <c r="C107" s="133" t="s">
        <v>1381</v>
      </c>
      <c r="D107" s="134">
        <v>0</v>
      </c>
      <c r="E107" s="134">
        <v>1500</v>
      </c>
      <c r="F107" s="134">
        <v>2500</v>
      </c>
      <c r="G107" s="17">
        <v>900</v>
      </c>
      <c r="H107" s="17">
        <v>600</v>
      </c>
      <c r="I107" s="47">
        <f t="shared" si="5"/>
        <v>651</v>
      </c>
      <c r="J107" s="42" t="s">
        <v>1338</v>
      </c>
    </row>
    <row r="108" spans="1:10">
      <c r="B108" s="46" t="s">
        <v>36</v>
      </c>
      <c r="C108" s="133" t="s">
        <v>1382</v>
      </c>
      <c r="D108" s="134">
        <v>0</v>
      </c>
      <c r="E108" s="134">
        <v>1500</v>
      </c>
      <c r="F108" s="134">
        <v>2500</v>
      </c>
      <c r="G108" s="17">
        <v>1000</v>
      </c>
      <c r="H108" s="17">
        <v>700</v>
      </c>
      <c r="I108" s="47">
        <f t="shared" si="5"/>
        <v>759.5</v>
      </c>
      <c r="J108" s="42" t="s">
        <v>1338</v>
      </c>
    </row>
    <row r="109" spans="1:10">
      <c r="B109" s="46" t="s">
        <v>1221</v>
      </c>
      <c r="C109" s="133" t="s">
        <v>1383</v>
      </c>
      <c r="D109" s="134">
        <v>0</v>
      </c>
      <c r="E109" s="134">
        <v>1500</v>
      </c>
      <c r="F109" s="134">
        <v>2500</v>
      </c>
      <c r="G109" s="17">
        <v>1200</v>
      </c>
      <c r="H109" s="17">
        <v>900</v>
      </c>
      <c r="I109" s="47">
        <f t="shared" si="5"/>
        <v>976.5</v>
      </c>
      <c r="J109" s="42" t="s">
        <v>1338</v>
      </c>
    </row>
    <row r="110" spans="1:10">
      <c r="B110" s="46" t="s">
        <v>46</v>
      </c>
      <c r="C110" s="133" t="s">
        <v>1384</v>
      </c>
      <c r="D110" s="134">
        <v>0</v>
      </c>
      <c r="E110" s="134">
        <v>1500</v>
      </c>
      <c r="F110" s="134">
        <v>2500</v>
      </c>
      <c r="G110" s="17">
        <v>1500</v>
      </c>
      <c r="H110" s="17">
        <v>1000</v>
      </c>
      <c r="I110" s="47">
        <f t="shared" si="5"/>
        <v>1085</v>
      </c>
      <c r="J110" s="42" t="s">
        <v>1338</v>
      </c>
    </row>
    <row r="111" spans="1:10" ht="19.649999999999999" customHeight="1">
      <c r="B111" s="57" t="s">
        <v>1348</v>
      </c>
      <c r="C111" s="132"/>
      <c r="D111" s="52"/>
      <c r="E111" s="58"/>
      <c r="F111" s="58"/>
      <c r="G111" s="58"/>
      <c r="H111" s="58"/>
      <c r="I111" s="58"/>
      <c r="J111" s="40"/>
    </row>
    <row r="112" spans="1:10">
      <c r="B112" s="46" t="s">
        <v>18</v>
      </c>
      <c r="C112" s="133" t="s">
        <v>1376</v>
      </c>
      <c r="D112" s="134">
        <v>0</v>
      </c>
      <c r="E112" s="134">
        <v>1500</v>
      </c>
      <c r="F112" s="134">
        <v>2500</v>
      </c>
      <c r="G112" s="17">
        <v>600</v>
      </c>
      <c r="H112" s="17">
        <v>500</v>
      </c>
      <c r="I112" s="47">
        <f t="shared" ref="I112:I120" si="6">H112*1.085</f>
        <v>542.5</v>
      </c>
      <c r="J112" s="41" t="s">
        <v>1385</v>
      </c>
    </row>
    <row r="113" spans="1:10">
      <c r="B113" s="46" t="s">
        <v>21</v>
      </c>
      <c r="C113" s="133" t="s">
        <v>1377</v>
      </c>
      <c r="D113" s="134">
        <v>0</v>
      </c>
      <c r="E113" s="134">
        <v>1500</v>
      </c>
      <c r="F113" s="134">
        <v>2500</v>
      </c>
      <c r="G113" s="17">
        <v>700</v>
      </c>
      <c r="H113" s="17">
        <v>550</v>
      </c>
      <c r="I113" s="47">
        <f t="shared" si="6"/>
        <v>596.75</v>
      </c>
      <c r="J113" s="41" t="s">
        <v>1385</v>
      </c>
    </row>
    <row r="114" spans="1:10">
      <c r="B114" s="46" t="s">
        <v>1340</v>
      </c>
      <c r="C114" s="133" t="s">
        <v>1378</v>
      </c>
      <c r="D114" s="134">
        <v>0</v>
      </c>
      <c r="E114" s="134">
        <v>1500</v>
      </c>
      <c r="F114" s="134">
        <v>2500</v>
      </c>
      <c r="G114" s="17">
        <v>800</v>
      </c>
      <c r="H114" s="17">
        <v>650</v>
      </c>
      <c r="I114" s="47">
        <f t="shared" si="6"/>
        <v>705.25</v>
      </c>
      <c r="J114" s="41" t="s">
        <v>1385</v>
      </c>
    </row>
    <row r="115" spans="1:10">
      <c r="B115" s="46" t="s">
        <v>24</v>
      </c>
      <c r="C115" s="133" t="s">
        <v>1379</v>
      </c>
      <c r="D115" s="134">
        <v>0</v>
      </c>
      <c r="E115" s="134">
        <v>1500</v>
      </c>
      <c r="F115" s="134">
        <v>2500</v>
      </c>
      <c r="G115" s="17">
        <v>900</v>
      </c>
      <c r="H115" s="17">
        <v>750</v>
      </c>
      <c r="I115" s="47">
        <f t="shared" si="6"/>
        <v>813.75</v>
      </c>
      <c r="J115" s="41" t="s">
        <v>1385</v>
      </c>
    </row>
    <row r="116" spans="1:10">
      <c r="B116" s="46" t="s">
        <v>313</v>
      </c>
      <c r="C116" s="133" t="s">
        <v>1380</v>
      </c>
      <c r="D116" s="134">
        <v>0</v>
      </c>
      <c r="E116" s="134">
        <v>1500</v>
      </c>
      <c r="F116" s="134">
        <v>2500</v>
      </c>
      <c r="G116" s="17">
        <v>1000</v>
      </c>
      <c r="H116" s="17">
        <v>850</v>
      </c>
      <c r="I116" s="47">
        <f t="shared" si="6"/>
        <v>922.25</v>
      </c>
      <c r="J116" s="41" t="s">
        <v>1385</v>
      </c>
    </row>
    <row r="117" spans="1:10">
      <c r="B117" s="46" t="s">
        <v>33</v>
      </c>
      <c r="C117" s="133" t="s">
        <v>1381</v>
      </c>
      <c r="D117" s="134">
        <v>0</v>
      </c>
      <c r="E117" s="134">
        <v>1500</v>
      </c>
      <c r="F117" s="134">
        <v>2500</v>
      </c>
      <c r="G117" s="17">
        <v>1300</v>
      </c>
      <c r="H117" s="17">
        <v>900</v>
      </c>
      <c r="I117" s="47">
        <f t="shared" si="6"/>
        <v>976.5</v>
      </c>
      <c r="J117" s="41" t="s">
        <v>1385</v>
      </c>
    </row>
    <row r="118" spans="1:10">
      <c r="B118" s="46" t="s">
        <v>36</v>
      </c>
      <c r="C118" s="133" t="s">
        <v>1382</v>
      </c>
      <c r="D118" s="134">
        <v>0</v>
      </c>
      <c r="E118" s="134">
        <v>1500</v>
      </c>
      <c r="F118" s="134">
        <v>2500</v>
      </c>
      <c r="G118" s="17">
        <v>1500</v>
      </c>
      <c r="H118" s="17">
        <v>1000</v>
      </c>
      <c r="I118" s="47">
        <f t="shared" si="6"/>
        <v>1085</v>
      </c>
      <c r="J118" s="41" t="s">
        <v>1385</v>
      </c>
    </row>
    <row r="119" spans="1:10">
      <c r="B119" s="46" t="s">
        <v>1221</v>
      </c>
      <c r="C119" s="133" t="s">
        <v>1383</v>
      </c>
      <c r="D119" s="134">
        <v>0</v>
      </c>
      <c r="E119" s="134">
        <v>1500</v>
      </c>
      <c r="F119" s="134">
        <v>2500</v>
      </c>
      <c r="G119" s="17">
        <v>1500</v>
      </c>
      <c r="H119" s="17">
        <v>1300</v>
      </c>
      <c r="I119" s="47">
        <f t="shared" si="6"/>
        <v>1410.5</v>
      </c>
      <c r="J119" s="41" t="s">
        <v>1385</v>
      </c>
    </row>
    <row r="120" spans="1:10">
      <c r="B120" s="142" t="s">
        <v>46</v>
      </c>
      <c r="C120" s="133" t="s">
        <v>1384</v>
      </c>
      <c r="D120" s="134">
        <v>0</v>
      </c>
      <c r="E120" s="134">
        <v>1500</v>
      </c>
      <c r="F120" s="134">
        <v>2500</v>
      </c>
      <c r="G120" s="17">
        <v>1800</v>
      </c>
      <c r="H120" s="17">
        <v>1600</v>
      </c>
      <c r="I120" s="47">
        <f t="shared" si="6"/>
        <v>1736</v>
      </c>
      <c r="J120" s="41" t="s">
        <v>1385</v>
      </c>
    </row>
    <row r="121" spans="1:10">
      <c r="A121" s="55" t="s">
        <v>1421</v>
      </c>
      <c r="B121" s="55"/>
      <c r="C121" s="39"/>
      <c r="D121" s="51"/>
      <c r="E121" s="51"/>
      <c r="F121" s="51"/>
      <c r="G121" s="56"/>
      <c r="H121" s="56"/>
      <c r="I121" s="56"/>
      <c r="J121" s="39"/>
    </row>
    <row r="122" spans="1:10" ht="45" customHeight="1">
      <c r="A122" s="231" t="s">
        <v>1422</v>
      </c>
      <c r="B122" s="232"/>
      <c r="C122" s="232"/>
      <c r="D122" s="232"/>
      <c r="E122" s="232"/>
      <c r="F122" s="232"/>
      <c r="G122" s="232"/>
      <c r="H122" s="232"/>
      <c r="I122" s="232"/>
      <c r="J122" s="233"/>
    </row>
    <row r="123" spans="1:10">
      <c r="A123" s="143" t="s">
        <v>1423</v>
      </c>
      <c r="B123" s="143"/>
      <c r="C123" s="131"/>
      <c r="D123" s="51"/>
      <c r="E123" s="51"/>
      <c r="F123" s="51"/>
      <c r="G123" s="56"/>
      <c r="H123" s="56"/>
      <c r="I123" s="56"/>
      <c r="J123" s="39"/>
    </row>
    <row r="124" spans="1:10" ht="33" customHeight="1">
      <c r="B124" s="57" t="s">
        <v>1424</v>
      </c>
      <c r="C124" s="144"/>
      <c r="D124" s="145"/>
      <c r="E124" s="145"/>
      <c r="F124" s="145"/>
      <c r="G124" s="146"/>
      <c r="H124" s="146"/>
      <c r="I124" s="146"/>
      <c r="J124" s="147"/>
    </row>
    <row r="125" spans="1:10" ht="55.5" customHeight="1">
      <c r="A125"/>
      <c r="B125" s="148" t="s">
        <v>1425</v>
      </c>
      <c r="C125" s="149" t="s">
        <v>1426</v>
      </c>
      <c r="D125" s="150">
        <v>500</v>
      </c>
      <c r="E125" s="150">
        <v>500</v>
      </c>
      <c r="F125" s="150">
        <v>500</v>
      </c>
      <c r="G125" s="150">
        <v>300</v>
      </c>
      <c r="H125" s="150">
        <v>300</v>
      </c>
      <c r="I125" s="151">
        <f t="shared" ref="I125:I192" si="7">H125*1.085</f>
        <v>325.5</v>
      </c>
      <c r="J125" s="152" t="s">
        <v>1427</v>
      </c>
    </row>
    <row r="126" spans="1:10" ht="39.6">
      <c r="A126"/>
      <c r="B126" s="148" t="s">
        <v>1428</v>
      </c>
      <c r="C126" s="153" t="s">
        <v>1429</v>
      </c>
      <c r="D126" s="154">
        <v>500</v>
      </c>
      <c r="E126" s="154">
        <v>500</v>
      </c>
      <c r="F126" s="154">
        <v>500</v>
      </c>
      <c r="G126" s="154">
        <v>100</v>
      </c>
      <c r="H126" s="154">
        <v>100</v>
      </c>
      <c r="I126" s="151">
        <f t="shared" si="7"/>
        <v>108.5</v>
      </c>
      <c r="J126" s="155" t="s">
        <v>1427</v>
      </c>
    </row>
    <row r="127" spans="1:10" ht="16.5" customHeight="1">
      <c r="A127"/>
      <c r="B127" s="156" t="s">
        <v>1430</v>
      </c>
      <c r="C127" s="157" t="s">
        <v>1430</v>
      </c>
      <c r="D127" s="154">
        <v>500</v>
      </c>
      <c r="E127" s="154">
        <v>500</v>
      </c>
      <c r="F127" s="154">
        <v>500</v>
      </c>
      <c r="G127" s="154">
        <v>50</v>
      </c>
      <c r="H127" s="154">
        <v>50</v>
      </c>
      <c r="I127" s="151">
        <f t="shared" si="7"/>
        <v>54.25</v>
      </c>
      <c r="J127" s="155" t="s">
        <v>1431</v>
      </c>
    </row>
    <row r="128" spans="1:10">
      <c r="A128"/>
      <c r="B128" s="156" t="s">
        <v>1432</v>
      </c>
      <c r="C128" s="157" t="s">
        <v>1432</v>
      </c>
      <c r="D128" s="154">
        <v>500</v>
      </c>
      <c r="E128" s="154">
        <v>500</v>
      </c>
      <c r="F128" s="154">
        <v>500</v>
      </c>
      <c r="G128" s="154">
        <v>50</v>
      </c>
      <c r="H128" s="154">
        <v>50</v>
      </c>
      <c r="I128" s="151">
        <f t="shared" si="7"/>
        <v>54.25</v>
      </c>
      <c r="J128" s="155" t="s">
        <v>1431</v>
      </c>
    </row>
    <row r="129" spans="1:10" ht="28.8">
      <c r="A129"/>
      <c r="B129" s="158" t="s">
        <v>1433</v>
      </c>
      <c r="C129" s="157" t="s">
        <v>1434</v>
      </c>
      <c r="D129" s="154">
        <v>800</v>
      </c>
      <c r="E129" s="154">
        <v>800</v>
      </c>
      <c r="F129" s="154">
        <v>800</v>
      </c>
      <c r="G129" s="154">
        <v>25</v>
      </c>
      <c r="H129" s="154">
        <v>25</v>
      </c>
      <c r="I129" s="151">
        <f t="shared" si="7"/>
        <v>27.125</v>
      </c>
      <c r="J129" s="155" t="s">
        <v>1435</v>
      </c>
    </row>
    <row r="130" spans="1:10" ht="28.8">
      <c r="A130"/>
      <c r="B130" s="158" t="s">
        <v>1436</v>
      </c>
      <c r="C130" s="157" t="s">
        <v>1437</v>
      </c>
      <c r="D130" s="154">
        <v>1050</v>
      </c>
      <c r="E130" s="154">
        <v>1050</v>
      </c>
      <c r="F130" s="154">
        <v>1050</v>
      </c>
      <c r="G130" s="154">
        <v>25</v>
      </c>
      <c r="H130" s="154">
        <v>25</v>
      </c>
      <c r="I130" s="151">
        <f t="shared" si="7"/>
        <v>27.125</v>
      </c>
      <c r="J130" s="155" t="s">
        <v>1435</v>
      </c>
    </row>
    <row r="131" spans="1:10" ht="57.6">
      <c r="A131"/>
      <c r="B131" s="159" t="s">
        <v>1438</v>
      </c>
      <c r="C131" s="157" t="s">
        <v>1439</v>
      </c>
      <c r="D131" s="154">
        <v>1100</v>
      </c>
      <c r="E131" s="154">
        <v>1100</v>
      </c>
      <c r="F131" s="154">
        <v>1100</v>
      </c>
      <c r="G131" s="154">
        <v>50</v>
      </c>
      <c r="H131" s="154">
        <v>50</v>
      </c>
      <c r="I131" s="151">
        <f t="shared" si="7"/>
        <v>54.25</v>
      </c>
      <c r="J131" s="155" t="s">
        <v>1440</v>
      </c>
    </row>
    <row r="132" spans="1:10" ht="57.6">
      <c r="A132"/>
      <c r="B132" s="159" t="s">
        <v>1441</v>
      </c>
      <c r="C132" s="157" t="s">
        <v>1442</v>
      </c>
      <c r="D132" s="154">
        <v>2000</v>
      </c>
      <c r="E132" s="154">
        <v>2000</v>
      </c>
      <c r="F132" s="154">
        <v>2000</v>
      </c>
      <c r="G132" s="154">
        <v>50</v>
      </c>
      <c r="H132" s="154">
        <v>50</v>
      </c>
      <c r="I132" s="151">
        <f t="shared" si="7"/>
        <v>54.25</v>
      </c>
      <c r="J132" s="155" t="s">
        <v>1440</v>
      </c>
    </row>
    <row r="133" spans="1:10" ht="28.8">
      <c r="A133"/>
      <c r="B133" s="158" t="s">
        <v>1443</v>
      </c>
      <c r="C133" s="157" t="s">
        <v>1444</v>
      </c>
      <c r="D133" s="154">
        <v>1100</v>
      </c>
      <c r="E133" s="154">
        <v>1100</v>
      </c>
      <c r="F133" s="154">
        <v>1100</v>
      </c>
      <c r="G133" s="154">
        <v>25</v>
      </c>
      <c r="H133" s="154">
        <v>25</v>
      </c>
      <c r="I133" s="151">
        <f t="shared" si="7"/>
        <v>27.125</v>
      </c>
      <c r="J133" s="155" t="s">
        <v>1435</v>
      </c>
    </row>
    <row r="134" spans="1:10" ht="28.8">
      <c r="A134"/>
      <c r="B134" s="158" t="s">
        <v>1445</v>
      </c>
      <c r="C134" s="157" t="s">
        <v>1446</v>
      </c>
      <c r="D134" s="154">
        <v>1500</v>
      </c>
      <c r="E134" s="154">
        <v>1500</v>
      </c>
      <c r="F134" s="154">
        <v>1500</v>
      </c>
      <c r="G134" s="154">
        <v>25</v>
      </c>
      <c r="H134" s="154">
        <v>25</v>
      </c>
      <c r="I134" s="151">
        <f t="shared" si="7"/>
        <v>27.125</v>
      </c>
      <c r="J134" s="155" t="s">
        <v>1435</v>
      </c>
    </row>
    <row r="135" spans="1:10" ht="28.2" customHeight="1">
      <c r="A135"/>
      <c r="B135" s="159" t="s">
        <v>1447</v>
      </c>
      <c r="C135" s="157" t="s">
        <v>1448</v>
      </c>
      <c r="D135" s="154">
        <v>1550</v>
      </c>
      <c r="E135" s="154">
        <v>1550</v>
      </c>
      <c r="F135" s="154">
        <v>1550</v>
      </c>
      <c r="G135" s="154">
        <v>50</v>
      </c>
      <c r="H135" s="154">
        <v>50</v>
      </c>
      <c r="I135" s="151">
        <f t="shared" si="7"/>
        <v>54.25</v>
      </c>
      <c r="J135" s="155" t="s">
        <v>1440</v>
      </c>
    </row>
    <row r="136" spans="1:10" ht="30.6" customHeight="1">
      <c r="A136"/>
      <c r="B136" s="159" t="s">
        <v>1449</v>
      </c>
      <c r="C136" s="157" t="s">
        <v>1450</v>
      </c>
      <c r="D136" s="154">
        <v>2800</v>
      </c>
      <c r="E136" s="154">
        <v>2800</v>
      </c>
      <c r="F136" s="154">
        <v>2800</v>
      </c>
      <c r="G136" s="154">
        <v>50</v>
      </c>
      <c r="H136" s="154">
        <v>50</v>
      </c>
      <c r="I136" s="151">
        <f t="shared" si="7"/>
        <v>54.25</v>
      </c>
      <c r="J136" s="155" t="s">
        <v>1440</v>
      </c>
    </row>
    <row r="137" spans="1:10" ht="30.6" customHeight="1">
      <c r="A137"/>
      <c r="B137" s="158" t="s">
        <v>1451</v>
      </c>
      <c r="C137" s="157" t="s">
        <v>1452</v>
      </c>
      <c r="D137" s="154">
        <v>4350</v>
      </c>
      <c r="E137" s="154">
        <v>4350</v>
      </c>
      <c r="F137" s="154">
        <v>4350</v>
      </c>
      <c r="G137" s="154">
        <v>25</v>
      </c>
      <c r="H137" s="154">
        <v>25</v>
      </c>
      <c r="I137" s="151">
        <f t="shared" si="7"/>
        <v>27.125</v>
      </c>
      <c r="J137" s="155" t="s">
        <v>1435</v>
      </c>
    </row>
    <row r="138" spans="1:10" ht="43.2">
      <c r="A138"/>
      <c r="B138" s="158" t="s">
        <v>1453</v>
      </c>
      <c r="C138" s="157" t="s">
        <v>1454</v>
      </c>
      <c r="D138" s="154">
        <v>5800</v>
      </c>
      <c r="E138" s="154">
        <v>5800</v>
      </c>
      <c r="F138" s="154">
        <v>5800</v>
      </c>
      <c r="G138" s="154">
        <v>25</v>
      </c>
      <c r="H138" s="154">
        <v>25</v>
      </c>
      <c r="I138" s="151">
        <f t="shared" si="7"/>
        <v>27.125</v>
      </c>
      <c r="J138" s="155" t="s">
        <v>1435</v>
      </c>
    </row>
    <row r="139" spans="1:10" ht="72">
      <c r="A139"/>
      <c r="B139" s="159" t="s">
        <v>1455</v>
      </c>
      <c r="C139" s="157" t="s">
        <v>1456</v>
      </c>
      <c r="D139" s="154">
        <v>6150</v>
      </c>
      <c r="E139" s="154">
        <v>6150</v>
      </c>
      <c r="F139" s="154">
        <v>6150</v>
      </c>
      <c r="G139" s="154">
        <v>50</v>
      </c>
      <c r="H139" s="154">
        <v>50</v>
      </c>
      <c r="I139" s="151">
        <f t="shared" si="7"/>
        <v>54.25</v>
      </c>
      <c r="J139" s="155" t="s">
        <v>1440</v>
      </c>
    </row>
    <row r="140" spans="1:10" ht="72">
      <c r="A140"/>
      <c r="B140" s="159" t="s">
        <v>1457</v>
      </c>
      <c r="C140" s="157" t="s">
        <v>1458</v>
      </c>
      <c r="D140" s="154">
        <v>11250</v>
      </c>
      <c r="E140" s="154">
        <v>11250</v>
      </c>
      <c r="F140" s="154">
        <v>11250</v>
      </c>
      <c r="G140" s="154">
        <v>50</v>
      </c>
      <c r="H140" s="154">
        <v>50</v>
      </c>
      <c r="I140" s="151">
        <f t="shared" si="7"/>
        <v>54.25</v>
      </c>
      <c r="J140" s="155" t="s">
        <v>1440</v>
      </c>
    </row>
    <row r="141" spans="1:10" ht="43.2">
      <c r="A141"/>
      <c r="B141" s="158" t="s">
        <v>1459</v>
      </c>
      <c r="C141" s="157" t="s">
        <v>1460</v>
      </c>
      <c r="D141" s="154">
        <v>6800</v>
      </c>
      <c r="E141" s="154">
        <v>6800</v>
      </c>
      <c r="F141" s="154">
        <v>6800</v>
      </c>
      <c r="G141" s="154">
        <v>25</v>
      </c>
      <c r="H141" s="154">
        <v>25</v>
      </c>
      <c r="I141" s="151">
        <f t="shared" si="7"/>
        <v>27.125</v>
      </c>
      <c r="J141" s="155" t="s">
        <v>1435</v>
      </c>
    </row>
    <row r="142" spans="1:10" ht="43.2">
      <c r="A142"/>
      <c r="B142" s="158" t="s">
        <v>1461</v>
      </c>
      <c r="C142" s="157" t="s">
        <v>1462</v>
      </c>
      <c r="D142" s="154">
        <v>8900</v>
      </c>
      <c r="E142" s="154">
        <v>8900</v>
      </c>
      <c r="F142" s="154">
        <v>8900</v>
      </c>
      <c r="G142" s="154">
        <v>25</v>
      </c>
      <c r="H142" s="154">
        <v>25</v>
      </c>
      <c r="I142" s="151">
        <f t="shared" si="7"/>
        <v>27.125</v>
      </c>
      <c r="J142" s="155" t="s">
        <v>1435</v>
      </c>
    </row>
    <row r="143" spans="1:10" ht="28.2" customHeight="1">
      <c r="A143"/>
      <c r="B143" s="159" t="s">
        <v>1463</v>
      </c>
      <c r="C143" s="157" t="s">
        <v>1464</v>
      </c>
      <c r="D143" s="154">
        <v>9600</v>
      </c>
      <c r="E143" s="154">
        <v>9600</v>
      </c>
      <c r="F143" s="154">
        <v>9600</v>
      </c>
      <c r="G143" s="154">
        <v>50</v>
      </c>
      <c r="H143" s="154">
        <v>50</v>
      </c>
      <c r="I143" s="151">
        <f t="shared" si="7"/>
        <v>54.25</v>
      </c>
      <c r="J143" s="155" t="s">
        <v>1440</v>
      </c>
    </row>
    <row r="144" spans="1:10" ht="30.6" customHeight="1">
      <c r="A144"/>
      <c r="B144" s="159" t="s">
        <v>1465</v>
      </c>
      <c r="C144" s="160" t="s">
        <v>1466</v>
      </c>
      <c r="D144" s="161">
        <v>17500</v>
      </c>
      <c r="E144" s="161">
        <v>17500</v>
      </c>
      <c r="F144" s="161">
        <v>17500</v>
      </c>
      <c r="G144" s="161">
        <v>50</v>
      </c>
      <c r="H144" s="161">
        <v>50</v>
      </c>
      <c r="I144" s="151">
        <f t="shared" si="7"/>
        <v>54.25</v>
      </c>
      <c r="J144" s="162" t="s">
        <v>1440</v>
      </c>
    </row>
    <row r="145" spans="1:10" ht="34.5" customHeight="1">
      <c r="B145" s="57" t="s">
        <v>1467</v>
      </c>
      <c r="C145" s="144"/>
      <c r="D145" s="145"/>
      <c r="E145" s="145"/>
      <c r="F145" s="145"/>
      <c r="G145" s="146"/>
      <c r="H145" s="146"/>
      <c r="I145" s="146"/>
      <c r="J145" s="147"/>
    </row>
    <row r="146" spans="1:10">
      <c r="A146"/>
      <c r="B146" s="163" t="s">
        <v>1468</v>
      </c>
      <c r="C146" s="149" t="s">
        <v>1468</v>
      </c>
      <c r="D146" s="150">
        <v>150</v>
      </c>
      <c r="E146" s="150">
        <v>150</v>
      </c>
      <c r="F146" s="150">
        <v>150</v>
      </c>
      <c r="G146" s="150">
        <v>25</v>
      </c>
      <c r="H146" s="150">
        <v>25</v>
      </c>
      <c r="I146" s="151">
        <f t="shared" ref="I146:I161" si="8">H146*1.085</f>
        <v>27.125</v>
      </c>
      <c r="J146" s="152"/>
    </row>
    <row r="147" spans="1:10">
      <c r="A147"/>
      <c r="B147" s="163" t="s">
        <v>1469</v>
      </c>
      <c r="C147" s="153" t="s">
        <v>1469</v>
      </c>
      <c r="D147" s="154">
        <v>400</v>
      </c>
      <c r="E147" s="154">
        <v>400</v>
      </c>
      <c r="F147" s="154">
        <v>400</v>
      </c>
      <c r="G147" s="154">
        <v>25</v>
      </c>
      <c r="H147" s="154">
        <v>25</v>
      </c>
      <c r="I147" s="151">
        <f t="shared" si="8"/>
        <v>27.125</v>
      </c>
      <c r="J147" s="155"/>
    </row>
    <row r="148" spans="1:10" ht="16.5" customHeight="1">
      <c r="A148"/>
      <c r="B148" s="163" t="s">
        <v>1470</v>
      </c>
      <c r="C148" s="157" t="s">
        <v>1470</v>
      </c>
      <c r="D148" s="154">
        <v>450</v>
      </c>
      <c r="E148" s="154">
        <v>450</v>
      </c>
      <c r="F148" s="154">
        <v>450</v>
      </c>
      <c r="G148" s="154">
        <v>50</v>
      </c>
      <c r="H148" s="154">
        <v>50</v>
      </c>
      <c r="I148" s="151">
        <f t="shared" si="8"/>
        <v>54.25</v>
      </c>
      <c r="J148" s="155"/>
    </row>
    <row r="149" spans="1:10">
      <c r="A149"/>
      <c r="B149" s="163" t="s">
        <v>1471</v>
      </c>
      <c r="C149" s="157" t="s">
        <v>1471</v>
      </c>
      <c r="D149" s="154">
        <v>1350</v>
      </c>
      <c r="E149" s="154">
        <v>1350</v>
      </c>
      <c r="F149" s="154">
        <v>1350</v>
      </c>
      <c r="G149" s="154">
        <v>50</v>
      </c>
      <c r="H149" s="154">
        <v>50</v>
      </c>
      <c r="I149" s="151">
        <f t="shared" si="8"/>
        <v>54.25</v>
      </c>
      <c r="J149" s="155"/>
    </row>
    <row r="150" spans="1:10">
      <c r="A150"/>
      <c r="B150" s="163" t="s">
        <v>1472</v>
      </c>
      <c r="C150" s="157" t="s">
        <v>1472</v>
      </c>
      <c r="D150" s="154">
        <v>200</v>
      </c>
      <c r="E150" s="154">
        <v>200</v>
      </c>
      <c r="F150" s="154">
        <v>200</v>
      </c>
      <c r="G150" s="154">
        <v>25</v>
      </c>
      <c r="H150" s="154">
        <v>25</v>
      </c>
      <c r="I150" s="151">
        <f t="shared" si="8"/>
        <v>27.125</v>
      </c>
      <c r="J150" s="155"/>
    </row>
    <row r="151" spans="1:10">
      <c r="A151"/>
      <c r="B151" s="163" t="s">
        <v>1473</v>
      </c>
      <c r="C151" s="157" t="s">
        <v>1473</v>
      </c>
      <c r="D151" s="154">
        <v>550</v>
      </c>
      <c r="E151" s="154">
        <v>550</v>
      </c>
      <c r="F151" s="154">
        <v>550</v>
      </c>
      <c r="G151" s="154">
        <v>25</v>
      </c>
      <c r="H151" s="154">
        <v>25</v>
      </c>
      <c r="I151" s="151">
        <f t="shared" si="8"/>
        <v>27.125</v>
      </c>
      <c r="J151" s="155"/>
    </row>
    <row r="152" spans="1:10">
      <c r="A152"/>
      <c r="B152" s="163" t="s">
        <v>1474</v>
      </c>
      <c r="C152" s="157" t="s">
        <v>1474</v>
      </c>
      <c r="D152" s="154">
        <v>650</v>
      </c>
      <c r="E152" s="154">
        <v>650</v>
      </c>
      <c r="F152" s="154">
        <v>650</v>
      </c>
      <c r="G152" s="154">
        <v>50</v>
      </c>
      <c r="H152" s="154">
        <v>50</v>
      </c>
      <c r="I152" s="151">
        <f t="shared" si="8"/>
        <v>54.25</v>
      </c>
      <c r="J152" s="155"/>
    </row>
    <row r="153" spans="1:10">
      <c r="A153"/>
      <c r="B153" s="163" t="s">
        <v>1475</v>
      </c>
      <c r="C153" s="157" t="s">
        <v>1475</v>
      </c>
      <c r="D153" s="154">
        <v>1900</v>
      </c>
      <c r="E153" s="154">
        <v>1900</v>
      </c>
      <c r="F153" s="154">
        <v>1900</v>
      </c>
      <c r="G153" s="154">
        <v>50</v>
      </c>
      <c r="H153" s="154">
        <v>50</v>
      </c>
      <c r="I153" s="151">
        <f t="shared" si="8"/>
        <v>54.25</v>
      </c>
      <c r="J153" s="155"/>
    </row>
    <row r="154" spans="1:10">
      <c r="A154"/>
      <c r="B154" s="163" t="s">
        <v>1476</v>
      </c>
      <c r="C154" s="157" t="s">
        <v>1476</v>
      </c>
      <c r="D154" s="154">
        <v>750</v>
      </c>
      <c r="E154" s="154">
        <v>750</v>
      </c>
      <c r="F154" s="154">
        <v>750</v>
      </c>
      <c r="G154" s="154">
        <v>25</v>
      </c>
      <c r="H154" s="154">
        <v>25</v>
      </c>
      <c r="I154" s="151">
        <f t="shared" si="8"/>
        <v>27.125</v>
      </c>
      <c r="J154" s="155"/>
    </row>
    <row r="155" spans="1:10">
      <c r="A155"/>
      <c r="B155" s="163" t="s">
        <v>1477</v>
      </c>
      <c r="C155" s="157" t="s">
        <v>1477</v>
      </c>
      <c r="D155" s="154">
        <v>2200</v>
      </c>
      <c r="E155" s="154">
        <v>2200</v>
      </c>
      <c r="F155" s="154">
        <v>2200</v>
      </c>
      <c r="G155" s="154">
        <v>25</v>
      </c>
      <c r="H155" s="154">
        <v>25</v>
      </c>
      <c r="I155" s="151">
        <f t="shared" si="8"/>
        <v>27.125</v>
      </c>
      <c r="J155" s="155"/>
    </row>
    <row r="156" spans="1:10">
      <c r="A156"/>
      <c r="B156" s="163" t="s">
        <v>1478</v>
      </c>
      <c r="C156" s="157" t="s">
        <v>1478</v>
      </c>
      <c r="D156" s="154">
        <v>2550</v>
      </c>
      <c r="E156" s="154">
        <v>2550</v>
      </c>
      <c r="F156" s="154">
        <v>2550</v>
      </c>
      <c r="G156" s="154">
        <v>50</v>
      </c>
      <c r="H156" s="154">
        <v>50</v>
      </c>
      <c r="I156" s="151">
        <f t="shared" si="8"/>
        <v>54.25</v>
      </c>
      <c r="J156" s="155"/>
    </row>
    <row r="157" spans="1:10">
      <c r="A157"/>
      <c r="B157" s="163" t="s">
        <v>1479</v>
      </c>
      <c r="C157" s="157" t="s">
        <v>1479</v>
      </c>
      <c r="D157" s="154">
        <v>7600</v>
      </c>
      <c r="E157" s="154">
        <v>7600</v>
      </c>
      <c r="F157" s="154">
        <v>7600</v>
      </c>
      <c r="G157" s="154">
        <v>50</v>
      </c>
      <c r="H157" s="154">
        <v>50</v>
      </c>
      <c r="I157" s="151">
        <f t="shared" si="8"/>
        <v>54.25</v>
      </c>
      <c r="J157" s="155"/>
    </row>
    <row r="158" spans="1:10">
      <c r="A158"/>
      <c r="B158" s="163" t="s">
        <v>1480</v>
      </c>
      <c r="C158" s="157" t="s">
        <v>1480</v>
      </c>
      <c r="D158" s="154">
        <v>1200</v>
      </c>
      <c r="E158" s="154">
        <v>1200</v>
      </c>
      <c r="F158" s="154">
        <v>1200</v>
      </c>
      <c r="G158" s="154">
        <v>25</v>
      </c>
      <c r="H158" s="154">
        <v>25</v>
      </c>
      <c r="I158" s="151">
        <f t="shared" si="8"/>
        <v>27.125</v>
      </c>
      <c r="J158" s="155"/>
    </row>
    <row r="159" spans="1:10">
      <c r="A159"/>
      <c r="B159" s="163" t="s">
        <v>1481</v>
      </c>
      <c r="C159" s="157" t="s">
        <v>1481</v>
      </c>
      <c r="D159" s="154">
        <v>3350</v>
      </c>
      <c r="E159" s="154">
        <v>3350</v>
      </c>
      <c r="F159" s="154">
        <v>3350</v>
      </c>
      <c r="G159" s="154">
        <v>25</v>
      </c>
      <c r="H159" s="154">
        <v>25</v>
      </c>
      <c r="I159" s="151">
        <f t="shared" si="8"/>
        <v>27.125</v>
      </c>
      <c r="J159" s="155"/>
    </row>
    <row r="160" spans="1:10">
      <c r="A160"/>
      <c r="B160" s="163" t="s">
        <v>1482</v>
      </c>
      <c r="C160" s="157" t="s">
        <v>1482</v>
      </c>
      <c r="D160" s="154">
        <v>4000</v>
      </c>
      <c r="E160" s="154">
        <v>4000</v>
      </c>
      <c r="F160" s="154">
        <v>4000</v>
      </c>
      <c r="G160" s="154">
        <v>50</v>
      </c>
      <c r="H160" s="154">
        <v>50</v>
      </c>
      <c r="I160" s="151">
        <f t="shared" si="8"/>
        <v>54.25</v>
      </c>
      <c r="J160" s="155"/>
    </row>
    <row r="161" spans="1:10">
      <c r="A161"/>
      <c r="B161" s="163" t="s">
        <v>1483</v>
      </c>
      <c r="C161" s="157" t="s">
        <v>1483</v>
      </c>
      <c r="D161" s="154">
        <v>11800</v>
      </c>
      <c r="E161" s="154">
        <v>11800</v>
      </c>
      <c r="F161" s="154">
        <v>11800</v>
      </c>
      <c r="G161" s="154">
        <v>50</v>
      </c>
      <c r="H161" s="154">
        <v>50</v>
      </c>
      <c r="I161" s="151">
        <f t="shared" si="8"/>
        <v>54.25</v>
      </c>
      <c r="J161" s="155"/>
    </row>
    <row r="162" spans="1:10" ht="33.75" customHeight="1">
      <c r="B162" s="164" t="s">
        <v>1484</v>
      </c>
      <c r="C162" s="144"/>
      <c r="D162" s="145"/>
      <c r="E162" s="145"/>
      <c r="F162" s="145"/>
      <c r="G162" s="146"/>
      <c r="H162" s="146"/>
      <c r="I162" s="146"/>
      <c r="J162" s="147"/>
    </row>
    <row r="163" spans="1:10" ht="28.8">
      <c r="B163" s="23" t="s">
        <v>1485</v>
      </c>
      <c r="C163" s="165" t="s">
        <v>1486</v>
      </c>
      <c r="D163" s="136">
        <v>650</v>
      </c>
      <c r="E163" s="136">
        <v>650</v>
      </c>
      <c r="F163" s="136">
        <v>650</v>
      </c>
      <c r="G163" s="136">
        <v>10</v>
      </c>
      <c r="H163" s="136">
        <v>10</v>
      </c>
      <c r="I163" s="151">
        <f t="shared" si="7"/>
        <v>10.85</v>
      </c>
      <c r="J163" s="41"/>
    </row>
    <row r="164" spans="1:10" ht="28.8">
      <c r="B164" s="23" t="s">
        <v>1487</v>
      </c>
      <c r="C164" s="165" t="s">
        <v>1488</v>
      </c>
      <c r="D164" s="136">
        <v>1700</v>
      </c>
      <c r="E164" s="136">
        <v>1700</v>
      </c>
      <c r="F164" s="136">
        <v>1700</v>
      </c>
      <c r="G164" s="136">
        <v>10</v>
      </c>
      <c r="H164" s="136">
        <v>10</v>
      </c>
      <c r="I164" s="151">
        <f t="shared" si="7"/>
        <v>10.85</v>
      </c>
      <c r="J164" s="41"/>
    </row>
    <row r="165" spans="1:10" ht="43.2">
      <c r="B165" s="23" t="s">
        <v>1489</v>
      </c>
      <c r="C165" s="165" t="s">
        <v>1490</v>
      </c>
      <c r="D165" s="136">
        <v>2600</v>
      </c>
      <c r="E165" s="136">
        <v>2600</v>
      </c>
      <c r="F165" s="136">
        <v>2600</v>
      </c>
      <c r="G165" s="136">
        <v>10</v>
      </c>
      <c r="H165" s="136">
        <v>10</v>
      </c>
      <c r="I165" s="151">
        <f t="shared" si="7"/>
        <v>10.85</v>
      </c>
      <c r="J165" s="41"/>
    </row>
    <row r="166" spans="1:10" ht="52.8">
      <c r="B166" s="166" t="s">
        <v>1491</v>
      </c>
      <c r="C166" s="165" t="s">
        <v>1492</v>
      </c>
      <c r="D166" s="136">
        <v>500</v>
      </c>
      <c r="E166" s="136">
        <v>500</v>
      </c>
      <c r="F166" s="136">
        <v>500</v>
      </c>
      <c r="G166" s="136">
        <v>10</v>
      </c>
      <c r="H166" s="136">
        <v>10</v>
      </c>
      <c r="I166" s="151">
        <f t="shared" si="7"/>
        <v>10.85</v>
      </c>
      <c r="J166" s="41"/>
    </row>
    <row r="167" spans="1:10" ht="66">
      <c r="B167" s="166" t="s">
        <v>1493</v>
      </c>
      <c r="C167" s="165" t="s">
        <v>1494</v>
      </c>
      <c r="D167" s="136">
        <v>700</v>
      </c>
      <c r="E167" s="136">
        <v>700</v>
      </c>
      <c r="F167" s="136">
        <v>700</v>
      </c>
      <c r="G167" s="136">
        <v>10</v>
      </c>
      <c r="H167" s="136">
        <v>10</v>
      </c>
      <c r="I167" s="151">
        <f t="shared" si="7"/>
        <v>10.85</v>
      </c>
      <c r="J167" s="41"/>
    </row>
    <row r="168" spans="1:10" ht="66">
      <c r="B168" s="166" t="s">
        <v>1495</v>
      </c>
      <c r="C168" s="165" t="s">
        <v>1496</v>
      </c>
      <c r="D168" s="136">
        <v>1300</v>
      </c>
      <c r="E168" s="136">
        <v>1300</v>
      </c>
      <c r="F168" s="136">
        <v>1300</v>
      </c>
      <c r="G168" s="136">
        <v>10</v>
      </c>
      <c r="H168" s="136">
        <v>10</v>
      </c>
      <c r="I168" s="151">
        <f t="shared" si="7"/>
        <v>10.85</v>
      </c>
      <c r="J168" s="41"/>
    </row>
    <row r="169" spans="1:10" ht="30.75" customHeight="1">
      <c r="B169" s="164" t="s">
        <v>1497</v>
      </c>
      <c r="C169" s="144"/>
      <c r="D169" s="145"/>
      <c r="E169" s="145"/>
      <c r="F169" s="145"/>
      <c r="G169" s="146"/>
      <c r="H169" s="146"/>
      <c r="I169" s="146"/>
      <c r="J169" s="146"/>
    </row>
    <row r="170" spans="1:10">
      <c r="A170"/>
      <c r="B170" s="163" t="s">
        <v>1498</v>
      </c>
      <c r="C170" s="149" t="s">
        <v>1468</v>
      </c>
      <c r="D170" s="150">
        <v>300</v>
      </c>
      <c r="E170" s="150">
        <v>300</v>
      </c>
      <c r="F170" s="150">
        <v>300</v>
      </c>
      <c r="G170" s="150">
        <v>0</v>
      </c>
      <c r="H170" s="150">
        <v>0</v>
      </c>
      <c r="I170" s="151">
        <f t="shared" ref="I170:I182" si="9">H170*1.085</f>
        <v>0</v>
      </c>
      <c r="J170" s="167" t="s">
        <v>1499</v>
      </c>
    </row>
    <row r="171" spans="1:10">
      <c r="A171"/>
      <c r="B171" s="163" t="s">
        <v>1500</v>
      </c>
      <c r="C171" s="153" t="s">
        <v>1469</v>
      </c>
      <c r="D171" s="154">
        <v>550</v>
      </c>
      <c r="E171" s="154">
        <v>550</v>
      </c>
      <c r="F171" s="154">
        <v>550</v>
      </c>
      <c r="G171" s="154">
        <v>0</v>
      </c>
      <c r="H171" s="154">
        <v>0</v>
      </c>
      <c r="I171" s="151">
        <f t="shared" si="9"/>
        <v>0</v>
      </c>
      <c r="J171" s="168" t="s">
        <v>1499</v>
      </c>
    </row>
    <row r="172" spans="1:10" ht="16.5" customHeight="1">
      <c r="A172"/>
      <c r="B172" s="163" t="s">
        <v>1501</v>
      </c>
      <c r="C172" s="157" t="s">
        <v>1470</v>
      </c>
      <c r="D172" s="154">
        <v>1300</v>
      </c>
      <c r="E172" s="154">
        <v>1300</v>
      </c>
      <c r="F172" s="154">
        <v>1300</v>
      </c>
      <c r="G172" s="154">
        <v>0</v>
      </c>
      <c r="H172" s="154">
        <v>0</v>
      </c>
      <c r="I172" s="151">
        <f t="shared" si="9"/>
        <v>0</v>
      </c>
      <c r="J172" s="168" t="s">
        <v>1499</v>
      </c>
    </row>
    <row r="173" spans="1:10">
      <c r="A173"/>
      <c r="B173" s="163" t="s">
        <v>1502</v>
      </c>
      <c r="C173" s="157" t="s">
        <v>1471</v>
      </c>
      <c r="D173" s="154">
        <v>2500</v>
      </c>
      <c r="E173" s="154">
        <v>2500</v>
      </c>
      <c r="F173" s="154">
        <v>2500</v>
      </c>
      <c r="G173" s="154">
        <v>0</v>
      </c>
      <c r="H173" s="154">
        <v>0</v>
      </c>
      <c r="I173" s="151">
        <f t="shared" si="9"/>
        <v>0</v>
      </c>
      <c r="J173" s="168" t="s">
        <v>1499</v>
      </c>
    </row>
    <row r="174" spans="1:10">
      <c r="A174"/>
      <c r="B174" s="163" t="s">
        <v>1503</v>
      </c>
      <c r="C174" s="157" t="s">
        <v>1472</v>
      </c>
      <c r="D174" s="154">
        <v>4500</v>
      </c>
      <c r="E174" s="154">
        <v>4500</v>
      </c>
      <c r="F174" s="154">
        <v>4500</v>
      </c>
      <c r="G174" s="154">
        <v>0</v>
      </c>
      <c r="H174" s="154">
        <v>0</v>
      </c>
      <c r="I174" s="151">
        <f t="shared" si="9"/>
        <v>0</v>
      </c>
      <c r="J174" s="168" t="s">
        <v>1499</v>
      </c>
    </row>
    <row r="175" spans="1:10">
      <c r="A175"/>
      <c r="B175" s="163" t="s">
        <v>1504</v>
      </c>
      <c r="C175" s="157" t="s">
        <v>1473</v>
      </c>
      <c r="D175" s="154">
        <v>800</v>
      </c>
      <c r="E175" s="154">
        <v>800</v>
      </c>
      <c r="F175" s="154">
        <v>800</v>
      </c>
      <c r="G175" s="154">
        <v>0</v>
      </c>
      <c r="H175" s="154">
        <v>0</v>
      </c>
      <c r="I175" s="151">
        <f t="shared" si="9"/>
        <v>0</v>
      </c>
      <c r="J175" s="168" t="s">
        <v>1499</v>
      </c>
    </row>
    <row r="176" spans="1:10">
      <c r="A176"/>
      <c r="B176" s="163" t="s">
        <v>1505</v>
      </c>
      <c r="C176" s="157" t="s">
        <v>1474</v>
      </c>
      <c r="D176" s="154">
        <v>17500</v>
      </c>
      <c r="E176" s="154">
        <v>17500</v>
      </c>
      <c r="F176" s="154">
        <v>17500</v>
      </c>
      <c r="G176" s="154">
        <v>0</v>
      </c>
      <c r="H176" s="154">
        <v>0</v>
      </c>
      <c r="I176" s="151">
        <f t="shared" si="9"/>
        <v>0</v>
      </c>
      <c r="J176" s="168" t="s">
        <v>1499</v>
      </c>
    </row>
    <row r="177" spans="1:10">
      <c r="A177"/>
      <c r="B177" s="163" t="s">
        <v>1506</v>
      </c>
      <c r="C177" s="157" t="s">
        <v>1475</v>
      </c>
      <c r="D177" s="154">
        <v>30000</v>
      </c>
      <c r="E177" s="154">
        <v>30000</v>
      </c>
      <c r="F177" s="154">
        <v>30000</v>
      </c>
      <c r="G177" s="154">
        <v>0</v>
      </c>
      <c r="H177" s="154">
        <v>0</v>
      </c>
      <c r="I177" s="151">
        <f t="shared" si="9"/>
        <v>0</v>
      </c>
      <c r="J177" s="168" t="s">
        <v>1499</v>
      </c>
    </row>
    <row r="178" spans="1:10">
      <c r="A178"/>
      <c r="B178" s="163" t="s">
        <v>1507</v>
      </c>
      <c r="C178" s="157" t="s">
        <v>1476</v>
      </c>
      <c r="D178" s="154">
        <v>48500</v>
      </c>
      <c r="E178" s="154">
        <v>48500</v>
      </c>
      <c r="F178" s="154">
        <v>48500</v>
      </c>
      <c r="G178" s="154">
        <v>0</v>
      </c>
      <c r="H178" s="154">
        <v>0</v>
      </c>
      <c r="I178" s="151">
        <f t="shared" si="9"/>
        <v>0</v>
      </c>
      <c r="J178" s="168" t="s">
        <v>1499</v>
      </c>
    </row>
    <row r="179" spans="1:10">
      <c r="A179"/>
      <c r="B179" s="163" t="s">
        <v>1508</v>
      </c>
      <c r="C179" s="157" t="s">
        <v>1477</v>
      </c>
      <c r="D179" s="154">
        <v>850</v>
      </c>
      <c r="E179" s="154">
        <v>850</v>
      </c>
      <c r="F179" s="154">
        <v>850</v>
      </c>
      <c r="G179" s="154">
        <v>0</v>
      </c>
      <c r="H179" s="154">
        <v>0</v>
      </c>
      <c r="I179" s="151">
        <f t="shared" si="9"/>
        <v>0</v>
      </c>
      <c r="J179" s="168" t="s">
        <v>1509</v>
      </c>
    </row>
    <row r="180" spans="1:10">
      <c r="A180"/>
      <c r="B180" s="163" t="s">
        <v>1510</v>
      </c>
      <c r="C180" s="157" t="s">
        <v>1478</v>
      </c>
      <c r="D180" s="154">
        <v>550</v>
      </c>
      <c r="E180" s="154">
        <v>550</v>
      </c>
      <c r="F180" s="154">
        <v>550</v>
      </c>
      <c r="G180" s="154">
        <v>0</v>
      </c>
      <c r="H180" s="154">
        <v>0</v>
      </c>
      <c r="I180" s="151">
        <f t="shared" si="9"/>
        <v>0</v>
      </c>
      <c r="J180" s="168" t="s">
        <v>1511</v>
      </c>
    </row>
    <row r="181" spans="1:10">
      <c r="A181"/>
      <c r="B181" s="163" t="s">
        <v>1512</v>
      </c>
      <c r="C181" s="157" t="s">
        <v>1479</v>
      </c>
      <c r="D181" s="154">
        <v>850</v>
      </c>
      <c r="E181" s="154">
        <v>850</v>
      </c>
      <c r="F181" s="154">
        <v>850</v>
      </c>
      <c r="G181" s="154">
        <v>0</v>
      </c>
      <c r="H181" s="154">
        <v>0</v>
      </c>
      <c r="I181" s="151">
        <f t="shared" si="9"/>
        <v>0</v>
      </c>
      <c r="J181" s="168" t="s">
        <v>1513</v>
      </c>
    </row>
    <row r="182" spans="1:10" ht="15" thickBot="1">
      <c r="A182"/>
      <c r="B182" s="163" t="s">
        <v>1514</v>
      </c>
      <c r="C182" s="157" t="s">
        <v>1480</v>
      </c>
      <c r="D182" s="154">
        <v>500</v>
      </c>
      <c r="E182" s="154">
        <v>500</v>
      </c>
      <c r="F182" s="154">
        <v>500</v>
      </c>
      <c r="G182" s="154">
        <v>0</v>
      </c>
      <c r="H182" s="154">
        <v>0</v>
      </c>
      <c r="I182" s="151">
        <f t="shared" si="9"/>
        <v>0</v>
      </c>
      <c r="J182" s="169" t="s">
        <v>1515</v>
      </c>
    </row>
    <row r="183" spans="1:10">
      <c r="A183" s="55" t="s">
        <v>1516</v>
      </c>
      <c r="B183" s="55"/>
      <c r="C183" s="131"/>
      <c r="D183" s="51"/>
      <c r="E183" s="51"/>
      <c r="F183" s="51"/>
      <c r="G183" s="56"/>
      <c r="H183" s="56"/>
      <c r="I183" s="56"/>
      <c r="J183" s="56"/>
    </row>
    <row r="184" spans="1:10">
      <c r="B184" s="22" t="s">
        <v>431</v>
      </c>
      <c r="C184" s="170" t="s">
        <v>431</v>
      </c>
      <c r="D184" s="134">
        <v>0</v>
      </c>
      <c r="E184" s="134">
        <v>0</v>
      </c>
      <c r="F184" s="134">
        <v>0</v>
      </c>
      <c r="G184" s="134">
        <v>0</v>
      </c>
      <c r="H184" s="134">
        <v>0.5</v>
      </c>
      <c r="I184" s="47">
        <f t="shared" si="7"/>
        <v>0.54249999999999998</v>
      </c>
      <c r="J184" s="41"/>
    </row>
    <row r="185" spans="1:10">
      <c r="B185" s="22" t="s">
        <v>1517</v>
      </c>
      <c r="C185" s="170" t="s">
        <v>1517</v>
      </c>
      <c r="D185" s="134">
        <v>0</v>
      </c>
      <c r="E185" s="134">
        <v>0</v>
      </c>
      <c r="F185" s="134">
        <v>0</v>
      </c>
      <c r="G185" s="134">
        <v>0</v>
      </c>
      <c r="H185" s="134">
        <v>9</v>
      </c>
      <c r="I185" s="47">
        <f t="shared" si="7"/>
        <v>9.7650000000000006</v>
      </c>
      <c r="J185" s="41"/>
    </row>
    <row r="186" spans="1:10">
      <c r="B186" s="22" t="s">
        <v>436</v>
      </c>
      <c r="C186" s="170" t="s">
        <v>436</v>
      </c>
      <c r="D186" s="134">
        <v>0</v>
      </c>
      <c r="E186" s="134">
        <v>0</v>
      </c>
      <c r="F186" s="134">
        <v>0</v>
      </c>
      <c r="G186" s="134">
        <v>0</v>
      </c>
      <c r="H186" s="134">
        <v>540</v>
      </c>
      <c r="I186" s="47">
        <f t="shared" si="7"/>
        <v>585.9</v>
      </c>
      <c r="J186" s="16" t="s">
        <v>1518</v>
      </c>
    </row>
    <row r="187" spans="1:10">
      <c r="A187" s="48"/>
      <c r="B187" s="22" t="s">
        <v>1519</v>
      </c>
      <c r="C187" s="170" t="s">
        <v>1519</v>
      </c>
      <c r="D187" s="134">
        <v>0</v>
      </c>
      <c r="E187" s="134">
        <v>0</v>
      </c>
      <c r="F187" s="134">
        <v>0</v>
      </c>
      <c r="G187" s="134">
        <v>0</v>
      </c>
      <c r="H187" s="134">
        <v>10</v>
      </c>
      <c r="I187" s="47">
        <f t="shared" si="7"/>
        <v>10.85</v>
      </c>
      <c r="J187" s="16" t="s">
        <v>1520</v>
      </c>
    </row>
    <row r="188" spans="1:10">
      <c r="A188" s="24"/>
      <c r="B188" s="22" t="s">
        <v>1521</v>
      </c>
      <c r="C188" s="170" t="s">
        <v>1522</v>
      </c>
      <c r="D188" s="134">
        <v>0</v>
      </c>
      <c r="E188" s="134">
        <v>0</v>
      </c>
      <c r="F188" s="134">
        <v>0</v>
      </c>
      <c r="G188" s="134">
        <v>0</v>
      </c>
      <c r="H188" s="134">
        <v>20</v>
      </c>
      <c r="I188" s="47">
        <f t="shared" si="7"/>
        <v>21.7</v>
      </c>
      <c r="J188" s="16" t="s">
        <v>1520</v>
      </c>
    </row>
    <row r="189" spans="1:10">
      <c r="B189" s="22" t="s">
        <v>1523</v>
      </c>
      <c r="C189" s="170" t="s">
        <v>441</v>
      </c>
      <c r="D189" s="134">
        <v>0</v>
      </c>
      <c r="E189" s="134">
        <v>0</v>
      </c>
      <c r="F189" s="134">
        <v>0</v>
      </c>
      <c r="G189" s="134">
        <v>0</v>
      </c>
      <c r="H189" s="134">
        <v>4.4999999999999998E-2</v>
      </c>
      <c r="I189" s="171">
        <f t="shared" si="7"/>
        <v>4.8824999999999993E-2</v>
      </c>
      <c r="J189" s="16" t="s">
        <v>1524</v>
      </c>
    </row>
    <row r="190" spans="1:10">
      <c r="A190" s="48"/>
      <c r="B190" s="22" t="s">
        <v>1525</v>
      </c>
      <c r="C190" s="170" t="s">
        <v>443</v>
      </c>
      <c r="D190" s="134">
        <v>0</v>
      </c>
      <c r="E190" s="134">
        <v>0</v>
      </c>
      <c r="F190" s="134">
        <v>0</v>
      </c>
      <c r="G190" s="134">
        <v>0</v>
      </c>
      <c r="H190" s="134">
        <v>0.08</v>
      </c>
      <c r="I190" s="171">
        <f t="shared" si="7"/>
        <v>8.6800000000000002E-2</v>
      </c>
      <c r="J190" s="16" t="s">
        <v>1524</v>
      </c>
    </row>
    <row r="191" spans="1:10">
      <c r="A191" s="48"/>
      <c r="B191" s="22" t="s">
        <v>1526</v>
      </c>
      <c r="C191" s="170" t="s">
        <v>1526</v>
      </c>
      <c r="D191" s="134">
        <v>0</v>
      </c>
      <c r="E191" s="134">
        <v>0</v>
      </c>
      <c r="F191" s="134">
        <v>0</v>
      </c>
      <c r="G191" s="134">
        <v>0</v>
      </c>
      <c r="H191" s="134">
        <v>0.25</v>
      </c>
      <c r="I191" s="47">
        <f t="shared" si="7"/>
        <v>0.27124999999999999</v>
      </c>
      <c r="J191" s="16" t="s">
        <v>1524</v>
      </c>
    </row>
    <row r="192" spans="1:10">
      <c r="A192" s="24"/>
      <c r="B192" s="22" t="s">
        <v>1527</v>
      </c>
      <c r="C192" s="170" t="s">
        <v>1527</v>
      </c>
      <c r="D192" s="134">
        <v>0</v>
      </c>
      <c r="E192" s="134">
        <v>0</v>
      </c>
      <c r="F192" s="134">
        <v>0</v>
      </c>
      <c r="G192" s="134">
        <v>0</v>
      </c>
      <c r="H192" s="134">
        <v>0.5</v>
      </c>
      <c r="I192" s="47">
        <f t="shared" si="7"/>
        <v>0.54249999999999998</v>
      </c>
      <c r="J192" s="16" t="s">
        <v>1524</v>
      </c>
    </row>
    <row r="193" spans="1:10">
      <c r="A193" s="24"/>
      <c r="B193" s="22" t="s">
        <v>1528</v>
      </c>
      <c r="C193" s="170" t="s">
        <v>1528</v>
      </c>
      <c r="D193" s="134">
        <v>0</v>
      </c>
      <c r="E193" s="134">
        <v>0</v>
      </c>
      <c r="F193" s="134">
        <v>0</v>
      </c>
      <c r="G193" s="134">
        <v>0</v>
      </c>
      <c r="H193" s="134">
        <v>0.75</v>
      </c>
      <c r="I193" s="47">
        <f t="shared" ref="I193:I215" si="10">H193*1.085</f>
        <v>0.81374999999999997</v>
      </c>
      <c r="J193" s="16" t="s">
        <v>1524</v>
      </c>
    </row>
    <row r="194" spans="1:10">
      <c r="A194" s="24"/>
      <c r="B194" s="22" t="s">
        <v>1529</v>
      </c>
      <c r="C194" s="170" t="s">
        <v>1529</v>
      </c>
      <c r="D194" s="134">
        <v>0</v>
      </c>
      <c r="E194" s="134">
        <v>0</v>
      </c>
      <c r="F194" s="134">
        <v>0</v>
      </c>
      <c r="G194" s="134">
        <v>0</v>
      </c>
      <c r="H194" s="134">
        <v>0.99</v>
      </c>
      <c r="I194" s="47">
        <f t="shared" si="10"/>
        <v>1.0741499999999999</v>
      </c>
      <c r="J194" s="16" t="s">
        <v>1524</v>
      </c>
    </row>
    <row r="195" spans="1:10">
      <c r="A195" s="55" t="s">
        <v>1530</v>
      </c>
      <c r="B195" s="55"/>
      <c r="C195" s="131"/>
      <c r="D195" s="51"/>
      <c r="E195" s="51"/>
      <c r="F195" s="51"/>
      <c r="G195" s="51"/>
      <c r="H195" s="51"/>
      <c r="I195" s="51"/>
      <c r="J195" s="51"/>
    </row>
    <row r="196" spans="1:10">
      <c r="B196" s="22" t="s">
        <v>1531</v>
      </c>
      <c r="C196" s="172" t="s">
        <v>1532</v>
      </c>
      <c r="D196" s="136">
        <v>350</v>
      </c>
      <c r="E196" s="136">
        <v>350</v>
      </c>
      <c r="F196" s="136">
        <v>350</v>
      </c>
      <c r="G196" s="136">
        <v>50</v>
      </c>
      <c r="H196" s="136">
        <v>50</v>
      </c>
      <c r="I196" s="47">
        <f t="shared" si="10"/>
        <v>54.25</v>
      </c>
      <c r="J196" s="42" t="s">
        <v>1533</v>
      </c>
    </row>
    <row r="197" spans="1:10">
      <c r="B197" s="22" t="s">
        <v>1534</v>
      </c>
      <c r="C197" s="172" t="s">
        <v>1534</v>
      </c>
      <c r="D197" s="136">
        <v>0</v>
      </c>
      <c r="E197" s="136">
        <v>0</v>
      </c>
      <c r="F197" s="136">
        <v>0</v>
      </c>
      <c r="G197" s="136">
        <v>25</v>
      </c>
      <c r="H197" s="136">
        <v>25</v>
      </c>
      <c r="I197" s="47">
        <f t="shared" si="10"/>
        <v>27.125</v>
      </c>
      <c r="J197" s="42"/>
    </row>
    <row r="198" spans="1:10">
      <c r="B198" s="22" t="s">
        <v>1535</v>
      </c>
      <c r="C198" s="172" t="s">
        <v>1535</v>
      </c>
      <c r="D198" s="136">
        <v>0</v>
      </c>
      <c r="E198" s="136">
        <v>0</v>
      </c>
      <c r="F198" s="136">
        <v>0</v>
      </c>
      <c r="G198" s="136">
        <v>45</v>
      </c>
      <c r="H198" s="136">
        <v>45</v>
      </c>
      <c r="I198" s="47">
        <f t="shared" si="10"/>
        <v>48.824999999999996</v>
      </c>
      <c r="J198" s="42"/>
    </row>
    <row r="199" spans="1:10">
      <c r="B199" s="22" t="s">
        <v>1536</v>
      </c>
      <c r="C199" s="172" t="s">
        <v>1536</v>
      </c>
      <c r="D199" s="136">
        <v>0</v>
      </c>
      <c r="E199" s="136">
        <v>0</v>
      </c>
      <c r="F199" s="136">
        <v>0</v>
      </c>
      <c r="G199" s="136">
        <v>80</v>
      </c>
      <c r="H199" s="136">
        <v>80</v>
      </c>
      <c r="I199" s="47">
        <f t="shared" si="10"/>
        <v>86.8</v>
      </c>
      <c r="J199" s="42"/>
    </row>
    <row r="200" spans="1:10">
      <c r="B200" s="22" t="s">
        <v>1537</v>
      </c>
      <c r="C200" s="172" t="s">
        <v>1537</v>
      </c>
      <c r="D200" s="136">
        <v>0</v>
      </c>
      <c r="E200" s="136">
        <v>0</v>
      </c>
      <c r="F200" s="136">
        <v>0</v>
      </c>
      <c r="G200" s="136">
        <v>110</v>
      </c>
      <c r="H200" s="136">
        <v>110</v>
      </c>
      <c r="I200" s="47">
        <f t="shared" si="10"/>
        <v>119.35</v>
      </c>
      <c r="J200" s="42"/>
    </row>
    <row r="201" spans="1:10">
      <c r="B201" s="22" t="s">
        <v>1538</v>
      </c>
      <c r="C201" s="172" t="s">
        <v>1538</v>
      </c>
      <c r="D201" s="136">
        <v>0</v>
      </c>
      <c r="E201" s="136">
        <v>0</v>
      </c>
      <c r="F201" s="136">
        <v>0</v>
      </c>
      <c r="G201" s="136">
        <v>150</v>
      </c>
      <c r="H201" s="136">
        <v>150</v>
      </c>
      <c r="I201" s="47">
        <f t="shared" si="10"/>
        <v>162.75</v>
      </c>
      <c r="J201" s="42"/>
    </row>
    <row r="202" spans="1:10">
      <c r="B202" s="22" t="s">
        <v>1539</v>
      </c>
      <c r="C202" s="172" t="s">
        <v>1539</v>
      </c>
      <c r="D202" s="136">
        <v>0</v>
      </c>
      <c r="E202" s="136">
        <v>0</v>
      </c>
      <c r="F202" s="136">
        <v>0</v>
      </c>
      <c r="G202" s="136">
        <v>200</v>
      </c>
      <c r="H202" s="136">
        <v>200</v>
      </c>
      <c r="I202" s="47">
        <f t="shared" si="10"/>
        <v>217</v>
      </c>
      <c r="J202" s="42"/>
    </row>
    <row r="203" spans="1:10">
      <c r="B203" s="22" t="s">
        <v>1540</v>
      </c>
      <c r="C203" s="172" t="s">
        <v>1540</v>
      </c>
      <c r="D203" s="136">
        <v>0</v>
      </c>
      <c r="E203" s="136">
        <v>0</v>
      </c>
      <c r="F203" s="136">
        <v>0</v>
      </c>
      <c r="G203" s="136">
        <v>280</v>
      </c>
      <c r="H203" s="136">
        <v>280</v>
      </c>
      <c r="I203" s="47">
        <f t="shared" si="10"/>
        <v>303.8</v>
      </c>
      <c r="J203" s="42"/>
    </row>
    <row r="204" spans="1:10">
      <c r="A204" s="48"/>
      <c r="B204" s="22" t="s">
        <v>463</v>
      </c>
      <c r="C204" s="172" t="s">
        <v>1541</v>
      </c>
      <c r="D204" s="136">
        <v>0</v>
      </c>
      <c r="E204" s="136">
        <v>0</v>
      </c>
      <c r="F204" s="136">
        <v>0</v>
      </c>
      <c r="G204" s="136">
        <v>29.5</v>
      </c>
      <c r="H204" s="136">
        <v>29.5</v>
      </c>
      <c r="I204" s="47">
        <f t="shared" si="10"/>
        <v>32.0075</v>
      </c>
      <c r="J204" s="42"/>
    </row>
    <row r="205" spans="1:10">
      <c r="A205" s="48"/>
      <c r="B205" s="22" t="s">
        <v>479</v>
      </c>
      <c r="C205" s="172" t="s">
        <v>479</v>
      </c>
      <c r="D205" s="136">
        <v>0</v>
      </c>
      <c r="E205" s="136">
        <v>0</v>
      </c>
      <c r="F205" s="136">
        <v>0</v>
      </c>
      <c r="G205" s="136">
        <v>50</v>
      </c>
      <c r="H205" s="136">
        <v>50</v>
      </c>
      <c r="I205" s="47">
        <f t="shared" si="10"/>
        <v>54.25</v>
      </c>
      <c r="J205" s="42"/>
    </row>
    <row r="206" spans="1:10">
      <c r="A206" s="48"/>
      <c r="B206" s="22" t="s">
        <v>480</v>
      </c>
      <c r="C206" s="172" t="s">
        <v>1542</v>
      </c>
      <c r="D206" s="136">
        <v>0</v>
      </c>
      <c r="E206" s="136">
        <v>0</v>
      </c>
      <c r="F206" s="134">
        <v>75</v>
      </c>
      <c r="G206" s="136">
        <v>5</v>
      </c>
      <c r="H206" s="136">
        <v>5</v>
      </c>
      <c r="I206" s="47">
        <f t="shared" si="10"/>
        <v>5.4249999999999998</v>
      </c>
      <c r="J206" s="42"/>
    </row>
    <row r="207" spans="1:10" ht="15" customHeight="1">
      <c r="A207" s="173"/>
      <c r="B207" s="22" t="s">
        <v>482</v>
      </c>
      <c r="C207" s="172" t="s">
        <v>1543</v>
      </c>
      <c r="D207" s="136">
        <v>0</v>
      </c>
      <c r="E207" s="136">
        <v>0</v>
      </c>
      <c r="F207" s="134">
        <v>75</v>
      </c>
      <c r="G207" s="136">
        <v>10</v>
      </c>
      <c r="H207" s="136">
        <v>10</v>
      </c>
      <c r="I207" s="47">
        <f t="shared" si="10"/>
        <v>10.85</v>
      </c>
      <c r="J207" s="41"/>
    </row>
    <row r="208" spans="1:10">
      <c r="A208" s="48"/>
      <c r="B208" s="22" t="s">
        <v>484</v>
      </c>
      <c r="C208" s="172" t="s">
        <v>1543</v>
      </c>
      <c r="D208" s="136">
        <v>0</v>
      </c>
      <c r="E208" s="136">
        <v>0</v>
      </c>
      <c r="F208" s="134">
        <v>75</v>
      </c>
      <c r="G208" s="136">
        <v>10</v>
      </c>
      <c r="H208" s="136">
        <v>10</v>
      </c>
      <c r="I208" s="47">
        <f t="shared" si="10"/>
        <v>10.85</v>
      </c>
      <c r="J208" s="41"/>
    </row>
    <row r="209" spans="1:10">
      <c r="A209" s="48"/>
      <c r="B209" s="22" t="s">
        <v>488</v>
      </c>
      <c r="C209" s="172" t="s">
        <v>1544</v>
      </c>
      <c r="D209" s="136">
        <v>0</v>
      </c>
      <c r="E209" s="136">
        <v>0</v>
      </c>
      <c r="F209" s="134">
        <v>75</v>
      </c>
      <c r="G209" s="136">
        <v>10</v>
      </c>
      <c r="H209" s="136">
        <v>10</v>
      </c>
      <c r="I209" s="47">
        <f t="shared" si="10"/>
        <v>10.85</v>
      </c>
      <c r="J209" s="42"/>
    </row>
    <row r="210" spans="1:10">
      <c r="B210" s="22" t="s">
        <v>489</v>
      </c>
      <c r="C210" s="172" t="s">
        <v>1545</v>
      </c>
      <c r="D210" s="136">
        <v>0</v>
      </c>
      <c r="E210" s="136">
        <v>0</v>
      </c>
      <c r="F210" s="134">
        <v>75</v>
      </c>
      <c r="G210" s="136">
        <v>5</v>
      </c>
      <c r="H210" s="136">
        <v>5</v>
      </c>
      <c r="I210" s="47">
        <f t="shared" si="10"/>
        <v>5.4249999999999998</v>
      </c>
      <c r="J210" s="41"/>
    </row>
    <row r="211" spans="1:10">
      <c r="B211" s="22" t="s">
        <v>493</v>
      </c>
      <c r="C211" s="172" t="s">
        <v>1546</v>
      </c>
      <c r="D211" s="136">
        <v>250</v>
      </c>
      <c r="E211" s="136">
        <v>250</v>
      </c>
      <c r="F211" s="136">
        <v>250</v>
      </c>
      <c r="G211" s="136">
        <v>2</v>
      </c>
      <c r="H211" s="136">
        <v>2</v>
      </c>
      <c r="I211" s="47">
        <f t="shared" si="10"/>
        <v>2.17</v>
      </c>
      <c r="J211" s="41"/>
    </row>
    <row r="212" spans="1:10">
      <c r="B212" s="22" t="s">
        <v>1547</v>
      </c>
      <c r="C212" s="172" t="s">
        <v>1548</v>
      </c>
      <c r="D212" s="136">
        <v>0</v>
      </c>
      <c r="E212" s="136">
        <v>0</v>
      </c>
      <c r="F212" s="136">
        <v>0</v>
      </c>
      <c r="G212" s="136">
        <v>1</v>
      </c>
      <c r="H212" s="136">
        <v>1</v>
      </c>
      <c r="I212" s="47">
        <f t="shared" si="10"/>
        <v>1.085</v>
      </c>
      <c r="J212" s="30"/>
    </row>
    <row r="213" spans="1:10">
      <c r="B213" s="23" t="s">
        <v>1486</v>
      </c>
      <c r="C213" s="172" t="s">
        <v>1486</v>
      </c>
      <c r="D213" s="136">
        <v>650</v>
      </c>
      <c r="E213" s="136">
        <v>650</v>
      </c>
      <c r="F213" s="136">
        <v>650</v>
      </c>
      <c r="G213" s="136">
        <v>10</v>
      </c>
      <c r="H213" s="136">
        <v>10</v>
      </c>
      <c r="I213" s="47">
        <f t="shared" si="10"/>
        <v>10.85</v>
      </c>
      <c r="J213" s="41"/>
    </row>
    <row r="214" spans="1:10">
      <c r="B214" s="23" t="s">
        <v>1488</v>
      </c>
      <c r="C214" s="172" t="s">
        <v>1488</v>
      </c>
      <c r="D214" s="136">
        <v>1700</v>
      </c>
      <c r="E214" s="136">
        <v>1700</v>
      </c>
      <c r="F214" s="136">
        <v>1700</v>
      </c>
      <c r="G214" s="136">
        <v>10</v>
      </c>
      <c r="H214" s="136">
        <v>10</v>
      </c>
      <c r="I214" s="47">
        <f t="shared" si="10"/>
        <v>10.85</v>
      </c>
      <c r="J214" s="41"/>
    </row>
    <row r="215" spans="1:10">
      <c r="B215" s="22" t="s">
        <v>1490</v>
      </c>
      <c r="C215" s="172" t="s">
        <v>1490</v>
      </c>
      <c r="D215" s="136">
        <v>2600</v>
      </c>
      <c r="E215" s="136">
        <v>2600</v>
      </c>
      <c r="F215" s="136">
        <v>2600</v>
      </c>
      <c r="G215" s="136">
        <v>10</v>
      </c>
      <c r="H215" s="136">
        <v>10</v>
      </c>
      <c r="I215" s="47">
        <f t="shared" si="10"/>
        <v>10.85</v>
      </c>
      <c r="J215" s="41"/>
    </row>
    <row r="216" spans="1:10" ht="35.1" customHeight="1">
      <c r="A216" s="55" t="s">
        <v>1549</v>
      </c>
      <c r="B216" s="55"/>
      <c r="C216" s="131"/>
      <c r="D216" s="51"/>
      <c r="E216" s="51"/>
      <c r="F216" s="51"/>
      <c r="G216" s="56"/>
      <c r="H216" s="56"/>
      <c r="I216" s="56"/>
      <c r="J216" s="56"/>
    </row>
    <row r="217" spans="1:10" ht="35.1" customHeight="1">
      <c r="A217" s="234" t="s">
        <v>1550</v>
      </c>
      <c r="B217" s="234"/>
      <c r="C217" s="234"/>
      <c r="D217" s="234"/>
      <c r="E217" s="234"/>
      <c r="F217" s="234"/>
      <c r="G217" s="234"/>
      <c r="H217" s="234"/>
      <c r="I217" s="234"/>
      <c r="J217" s="235"/>
    </row>
    <row r="218" spans="1:10">
      <c r="A218" s="55" t="s">
        <v>510</v>
      </c>
      <c r="B218" s="55"/>
      <c r="C218" s="131"/>
      <c r="D218" s="51"/>
      <c r="E218" s="51"/>
      <c r="F218" s="51"/>
      <c r="G218" s="56"/>
      <c r="H218" s="56"/>
      <c r="I218" s="56"/>
      <c r="J218" s="56"/>
    </row>
    <row r="219" spans="1:10" ht="39.15" customHeight="1">
      <c r="A219" s="234" t="s">
        <v>1550</v>
      </c>
      <c r="B219" s="234"/>
      <c r="C219" s="234"/>
      <c r="D219" s="234"/>
      <c r="E219" s="234"/>
      <c r="F219" s="234"/>
      <c r="G219" s="234"/>
      <c r="H219" s="234"/>
      <c r="I219" s="234"/>
      <c r="J219" s="235"/>
    </row>
    <row r="220" spans="1:10">
      <c r="A220" s="55" t="s">
        <v>519</v>
      </c>
      <c r="B220" s="55"/>
      <c r="C220" s="131"/>
      <c r="D220" s="51"/>
      <c r="E220" s="51"/>
      <c r="F220" s="56"/>
      <c r="G220" s="56"/>
      <c r="H220" s="56"/>
      <c r="I220" s="56"/>
      <c r="J220" s="56"/>
    </row>
    <row r="221" spans="1:10">
      <c r="B221" s="83" t="s">
        <v>1551</v>
      </c>
      <c r="C221" s="135" t="s">
        <v>1552</v>
      </c>
      <c r="D221" s="42" t="s">
        <v>1553</v>
      </c>
      <c r="E221" s="42" t="s">
        <v>1553</v>
      </c>
      <c r="F221" s="42" t="s">
        <v>1553</v>
      </c>
      <c r="G221" s="42" t="s">
        <v>1553</v>
      </c>
      <c r="H221" s="42" t="s">
        <v>1554</v>
      </c>
      <c r="I221" s="174" t="s">
        <v>1553</v>
      </c>
      <c r="J221" s="41"/>
    </row>
    <row r="222" spans="1:10">
      <c r="B222" s="46" t="s">
        <v>1555</v>
      </c>
      <c r="C222" s="165" t="s">
        <v>101</v>
      </c>
      <c r="D222" s="134">
        <v>0</v>
      </c>
      <c r="E222" s="134">
        <v>0</v>
      </c>
      <c r="F222" s="134">
        <v>0</v>
      </c>
      <c r="G222" s="136">
        <v>0</v>
      </c>
      <c r="H222" s="136">
        <v>0</v>
      </c>
      <c r="I222" s="136">
        <f t="shared" ref="I222:I249" si="11">H222*1.085</f>
        <v>0</v>
      </c>
      <c r="J222" s="42" t="s">
        <v>103</v>
      </c>
    </row>
    <row r="223" spans="1:10">
      <c r="B223" s="83" t="s">
        <v>1556</v>
      </c>
      <c r="C223" s="165" t="s">
        <v>104</v>
      </c>
      <c r="D223" s="134">
        <v>0</v>
      </c>
      <c r="E223" s="134">
        <v>0</v>
      </c>
      <c r="F223" s="134">
        <v>0</v>
      </c>
      <c r="G223" s="136">
        <v>35</v>
      </c>
      <c r="H223" s="136">
        <v>35</v>
      </c>
      <c r="I223" s="136">
        <f t="shared" si="11"/>
        <v>37.975000000000001</v>
      </c>
      <c r="J223" s="42" t="s">
        <v>105</v>
      </c>
    </row>
    <row r="224" spans="1:10">
      <c r="B224" s="83" t="s">
        <v>1557</v>
      </c>
      <c r="C224" s="165" t="s">
        <v>104</v>
      </c>
      <c r="D224" s="134">
        <v>0</v>
      </c>
      <c r="E224" s="134">
        <v>0</v>
      </c>
      <c r="F224" s="134">
        <v>0</v>
      </c>
      <c r="G224" s="136">
        <v>90</v>
      </c>
      <c r="H224" s="136">
        <v>90</v>
      </c>
      <c r="I224" s="136">
        <f t="shared" si="11"/>
        <v>97.649999999999991</v>
      </c>
      <c r="J224" s="42" t="s">
        <v>105</v>
      </c>
    </row>
    <row r="225" spans="1:10">
      <c r="B225" s="46" t="s">
        <v>109</v>
      </c>
      <c r="C225" s="135" t="s">
        <v>1558</v>
      </c>
      <c r="D225" s="134">
        <v>0</v>
      </c>
      <c r="E225" s="134">
        <v>0</v>
      </c>
      <c r="F225" s="134">
        <v>0</v>
      </c>
      <c r="G225" s="136">
        <v>0</v>
      </c>
      <c r="H225" s="136">
        <v>0</v>
      </c>
      <c r="I225" s="136">
        <f t="shared" si="11"/>
        <v>0</v>
      </c>
      <c r="J225" s="41" t="s">
        <v>1559</v>
      </c>
    </row>
    <row r="226" spans="1:10">
      <c r="B226" s="46" t="s">
        <v>112</v>
      </c>
      <c r="C226" s="135" t="s">
        <v>1560</v>
      </c>
      <c r="D226" s="134">
        <v>0</v>
      </c>
      <c r="E226" s="134">
        <v>0</v>
      </c>
      <c r="F226" s="134">
        <v>0</v>
      </c>
      <c r="G226" s="136">
        <v>0</v>
      </c>
      <c r="H226" s="136">
        <v>0</v>
      </c>
      <c r="I226" s="136">
        <f t="shared" si="11"/>
        <v>0</v>
      </c>
      <c r="J226" s="41" t="s">
        <v>1561</v>
      </c>
    </row>
    <row r="227" spans="1:10" ht="16.5" customHeight="1">
      <c r="B227" s="46" t="s">
        <v>125</v>
      </c>
      <c r="C227" s="135" t="s">
        <v>126</v>
      </c>
      <c r="D227" s="134">
        <v>0</v>
      </c>
      <c r="E227" s="134">
        <v>0</v>
      </c>
      <c r="F227" s="134">
        <v>0</v>
      </c>
      <c r="G227" s="136">
        <v>0</v>
      </c>
      <c r="H227" s="136">
        <v>0</v>
      </c>
      <c r="I227" s="136">
        <f t="shared" si="11"/>
        <v>0</v>
      </c>
      <c r="J227" s="42" t="s">
        <v>127</v>
      </c>
    </row>
    <row r="228" spans="1:10">
      <c r="B228" s="70" t="s">
        <v>1562</v>
      </c>
      <c r="C228" s="175" t="s">
        <v>1563</v>
      </c>
      <c r="D228" s="134">
        <v>0</v>
      </c>
      <c r="E228" s="134">
        <v>40</v>
      </c>
      <c r="F228" s="134">
        <v>80</v>
      </c>
      <c r="G228" s="136">
        <v>10</v>
      </c>
      <c r="H228" s="136">
        <v>10</v>
      </c>
      <c r="I228" s="136">
        <f t="shared" si="11"/>
        <v>10.85</v>
      </c>
      <c r="J228" s="42"/>
    </row>
    <row r="229" spans="1:10">
      <c r="B229" s="70" t="s">
        <v>1563</v>
      </c>
      <c r="C229" s="175" t="s">
        <v>1563</v>
      </c>
      <c r="D229" s="134">
        <v>0</v>
      </c>
      <c r="E229" s="134">
        <v>40</v>
      </c>
      <c r="F229" s="134">
        <v>80</v>
      </c>
      <c r="G229" s="136">
        <v>30</v>
      </c>
      <c r="H229" s="136">
        <v>30</v>
      </c>
      <c r="I229" s="136">
        <f t="shared" si="11"/>
        <v>32.549999999999997</v>
      </c>
      <c r="J229" s="42"/>
    </row>
    <row r="230" spans="1:10">
      <c r="B230" s="70" t="s">
        <v>1564</v>
      </c>
      <c r="C230" s="175" t="s">
        <v>1564</v>
      </c>
      <c r="D230" s="134">
        <v>0</v>
      </c>
      <c r="E230" s="134">
        <v>80</v>
      </c>
      <c r="F230" s="134">
        <v>160</v>
      </c>
      <c r="G230" s="136">
        <v>50</v>
      </c>
      <c r="H230" s="136">
        <v>50</v>
      </c>
      <c r="I230" s="136">
        <f t="shared" si="11"/>
        <v>54.25</v>
      </c>
      <c r="J230" s="42"/>
    </row>
    <row r="231" spans="1:10">
      <c r="A231" s="59"/>
      <c r="B231" s="70" t="s">
        <v>1565</v>
      </c>
      <c r="C231" s="175" t="s">
        <v>1565</v>
      </c>
      <c r="D231" s="134">
        <v>120</v>
      </c>
      <c r="E231" s="134">
        <v>120</v>
      </c>
      <c r="F231" s="134">
        <v>240</v>
      </c>
      <c r="G231" s="136">
        <v>90</v>
      </c>
      <c r="H231" s="136">
        <v>90</v>
      </c>
      <c r="I231" s="136">
        <f t="shared" si="11"/>
        <v>97.649999999999991</v>
      </c>
      <c r="J231" s="42"/>
    </row>
    <row r="232" spans="1:10">
      <c r="A232" s="59"/>
      <c r="B232" s="70" t="s">
        <v>1565</v>
      </c>
      <c r="C232" s="175" t="s">
        <v>1565</v>
      </c>
      <c r="D232" s="134">
        <v>140</v>
      </c>
      <c r="E232" s="134">
        <v>140</v>
      </c>
      <c r="F232" s="134">
        <v>280</v>
      </c>
      <c r="G232" s="136">
        <v>150</v>
      </c>
      <c r="H232" s="136">
        <v>150</v>
      </c>
      <c r="I232" s="136">
        <f t="shared" si="11"/>
        <v>162.75</v>
      </c>
      <c r="J232" s="42"/>
    </row>
    <row r="233" spans="1:10">
      <c r="B233" s="70" t="s">
        <v>1566</v>
      </c>
      <c r="C233" s="175" t="s">
        <v>1566</v>
      </c>
      <c r="D233" s="134">
        <v>0</v>
      </c>
      <c r="E233" s="134">
        <v>200</v>
      </c>
      <c r="F233" s="134">
        <v>400</v>
      </c>
      <c r="G233" s="136">
        <v>200</v>
      </c>
      <c r="H233" s="136">
        <v>200</v>
      </c>
      <c r="I233" s="136">
        <f t="shared" si="11"/>
        <v>217</v>
      </c>
      <c r="J233" s="42"/>
    </row>
    <row r="234" spans="1:10">
      <c r="B234" s="46" t="s">
        <v>140</v>
      </c>
      <c r="C234" s="165" t="s">
        <v>141</v>
      </c>
      <c r="D234" s="134">
        <v>60</v>
      </c>
      <c r="E234" s="134">
        <v>60</v>
      </c>
      <c r="F234" s="134">
        <v>60</v>
      </c>
      <c r="G234" s="134">
        <v>0</v>
      </c>
      <c r="H234" s="134">
        <v>0</v>
      </c>
      <c r="I234" s="136">
        <f t="shared" si="11"/>
        <v>0</v>
      </c>
      <c r="J234" s="42"/>
    </row>
    <row r="235" spans="1:10">
      <c r="B235" s="46" t="s">
        <v>1567</v>
      </c>
      <c r="C235" s="135" t="s">
        <v>1568</v>
      </c>
      <c r="D235" s="134">
        <v>0</v>
      </c>
      <c r="E235" s="134">
        <v>0</v>
      </c>
      <c r="F235" s="134">
        <v>0</v>
      </c>
      <c r="G235" s="136">
        <v>10</v>
      </c>
      <c r="H235" s="136">
        <v>5</v>
      </c>
      <c r="I235" s="136">
        <f t="shared" si="11"/>
        <v>5.4249999999999998</v>
      </c>
      <c r="J235" s="42"/>
    </row>
    <row r="236" spans="1:10">
      <c r="B236" s="46" t="s">
        <v>1569</v>
      </c>
      <c r="C236" s="135" t="s">
        <v>1569</v>
      </c>
      <c r="D236" s="134">
        <v>0</v>
      </c>
      <c r="E236" s="134">
        <v>0</v>
      </c>
      <c r="F236" s="134">
        <v>0</v>
      </c>
      <c r="G236" s="136">
        <v>50</v>
      </c>
      <c r="H236" s="136">
        <v>50</v>
      </c>
      <c r="I236" s="136">
        <f t="shared" si="11"/>
        <v>54.25</v>
      </c>
      <c r="J236" s="42"/>
    </row>
    <row r="237" spans="1:10">
      <c r="B237" s="46" t="s">
        <v>1570</v>
      </c>
      <c r="C237" s="135" t="s">
        <v>1571</v>
      </c>
      <c r="D237" s="42" t="s">
        <v>1553</v>
      </c>
      <c r="E237" s="42" t="s">
        <v>1553</v>
      </c>
      <c r="F237" s="42" t="s">
        <v>1553</v>
      </c>
      <c r="G237" s="42" t="s">
        <v>1553</v>
      </c>
      <c r="H237" s="42" t="s">
        <v>1554</v>
      </c>
      <c r="I237" s="174" t="s">
        <v>1553</v>
      </c>
      <c r="J237" s="42"/>
    </row>
    <row r="238" spans="1:10">
      <c r="B238" s="176" t="s">
        <v>1572</v>
      </c>
      <c r="C238" s="135" t="s">
        <v>1572</v>
      </c>
      <c r="D238" s="134">
        <v>0</v>
      </c>
      <c r="E238" s="134">
        <v>0</v>
      </c>
      <c r="F238" s="134">
        <v>0</v>
      </c>
      <c r="G238" s="136">
        <v>10</v>
      </c>
      <c r="H238" s="136">
        <v>5</v>
      </c>
      <c r="I238" s="136">
        <f t="shared" ref="I238:I239" si="12">H238*1.085</f>
        <v>5.4249999999999998</v>
      </c>
      <c r="J238" s="42"/>
    </row>
    <row r="239" spans="1:10">
      <c r="B239" s="46" t="s">
        <v>1573</v>
      </c>
      <c r="C239" s="135" t="s">
        <v>1573</v>
      </c>
      <c r="D239" s="134">
        <v>0</v>
      </c>
      <c r="E239" s="134">
        <v>0</v>
      </c>
      <c r="F239" s="134">
        <v>0</v>
      </c>
      <c r="G239" s="136">
        <v>5</v>
      </c>
      <c r="H239" s="136">
        <v>50</v>
      </c>
      <c r="I239" s="136">
        <f t="shared" si="12"/>
        <v>54.25</v>
      </c>
      <c r="J239" s="42"/>
    </row>
    <row r="240" spans="1:10">
      <c r="B240" s="46" t="s">
        <v>1574</v>
      </c>
      <c r="C240" s="135" t="s">
        <v>1575</v>
      </c>
      <c r="D240" s="134">
        <v>0</v>
      </c>
      <c r="E240" s="134">
        <v>0</v>
      </c>
      <c r="F240" s="134">
        <v>0</v>
      </c>
      <c r="G240" s="136">
        <v>2000</v>
      </c>
      <c r="H240" s="136">
        <v>1000</v>
      </c>
      <c r="I240" s="136">
        <f t="shared" si="11"/>
        <v>1085</v>
      </c>
      <c r="J240" s="42" t="s">
        <v>1576</v>
      </c>
    </row>
    <row r="241" spans="1:11">
      <c r="A241" s="55" t="s">
        <v>695</v>
      </c>
      <c r="B241" s="55"/>
      <c r="C241" s="131"/>
      <c r="D241" s="51"/>
      <c r="E241" s="51"/>
      <c r="F241" s="51"/>
      <c r="G241" s="56"/>
      <c r="H241" s="56"/>
      <c r="I241" s="56"/>
      <c r="J241" s="56"/>
    </row>
    <row r="242" spans="1:11">
      <c r="B242" s="226" t="s">
        <v>696</v>
      </c>
      <c r="C242" s="135" t="s">
        <v>697</v>
      </c>
      <c r="D242" s="136">
        <v>0</v>
      </c>
      <c r="E242" s="136">
        <v>0</v>
      </c>
      <c r="F242" s="136">
        <v>0</v>
      </c>
      <c r="G242" s="136">
        <v>0</v>
      </c>
      <c r="H242" s="136">
        <v>0</v>
      </c>
      <c r="I242" s="136">
        <f t="shared" si="11"/>
        <v>0</v>
      </c>
      <c r="J242" s="41"/>
    </row>
    <row r="243" spans="1:11">
      <c r="B243" s="236"/>
      <c r="C243" s="135" t="s">
        <v>698</v>
      </c>
      <c r="D243" s="177" t="s">
        <v>1554</v>
      </c>
      <c r="E243" s="177" t="s">
        <v>1554</v>
      </c>
      <c r="F243" s="177" t="s">
        <v>1554</v>
      </c>
      <c r="G243" s="177" t="s">
        <v>1554</v>
      </c>
      <c r="H243" s="177" t="s">
        <v>1554</v>
      </c>
      <c r="I243" s="136"/>
      <c r="J243" s="41"/>
    </row>
    <row r="244" spans="1:11">
      <c r="B244" s="227"/>
      <c r="C244" s="135" t="s">
        <v>699</v>
      </c>
      <c r="D244" s="177" t="s">
        <v>1554</v>
      </c>
      <c r="E244" s="177" t="s">
        <v>1554</v>
      </c>
      <c r="F244" s="177" t="s">
        <v>1554</v>
      </c>
      <c r="G244" s="177" t="s">
        <v>1554</v>
      </c>
      <c r="H244" s="177" t="s">
        <v>1554</v>
      </c>
      <c r="I244" s="136"/>
      <c r="J244" s="41"/>
    </row>
    <row r="245" spans="1:11">
      <c r="B245" s="226" t="s">
        <v>700</v>
      </c>
      <c r="C245" s="135" t="s">
        <v>701</v>
      </c>
      <c r="D245" s="136">
        <v>0</v>
      </c>
      <c r="E245" s="136">
        <v>0</v>
      </c>
      <c r="F245" s="136">
        <v>0</v>
      </c>
      <c r="G245" s="136">
        <v>0</v>
      </c>
      <c r="H245" s="136">
        <v>0</v>
      </c>
      <c r="I245" s="136">
        <f t="shared" si="11"/>
        <v>0</v>
      </c>
      <c r="J245" s="41"/>
    </row>
    <row r="246" spans="1:11">
      <c r="B246" s="227"/>
      <c r="C246" s="135" t="s">
        <v>699</v>
      </c>
      <c r="D246" s="177" t="s">
        <v>1554</v>
      </c>
      <c r="E246" s="177" t="s">
        <v>1554</v>
      </c>
      <c r="F246" s="177" t="s">
        <v>1554</v>
      </c>
      <c r="G246" s="177" t="s">
        <v>1554</v>
      </c>
      <c r="H246" s="177" t="s">
        <v>1554</v>
      </c>
      <c r="I246" s="136"/>
      <c r="J246" s="42"/>
    </row>
    <row r="247" spans="1:11">
      <c r="B247" s="226" t="s">
        <v>702</v>
      </c>
      <c r="C247" s="135" t="s">
        <v>703</v>
      </c>
      <c r="D247" s="136">
        <v>0</v>
      </c>
      <c r="E247" s="136">
        <v>0</v>
      </c>
      <c r="F247" s="136">
        <v>0</v>
      </c>
      <c r="G247" s="136">
        <v>0</v>
      </c>
      <c r="H247" s="136">
        <v>0</v>
      </c>
      <c r="I247" s="136">
        <f t="shared" si="11"/>
        <v>0</v>
      </c>
      <c r="J247" s="178"/>
    </row>
    <row r="248" spans="1:11">
      <c r="B248" s="227"/>
      <c r="C248" s="135" t="s">
        <v>704</v>
      </c>
      <c r="D248" s="136">
        <v>0</v>
      </c>
      <c r="E248" s="136">
        <v>0</v>
      </c>
      <c r="F248" s="136">
        <v>0</v>
      </c>
      <c r="G248" s="136">
        <v>0</v>
      </c>
      <c r="H248" s="136">
        <v>0</v>
      </c>
      <c r="I248" s="136">
        <f t="shared" si="11"/>
        <v>0</v>
      </c>
      <c r="J248" s="42"/>
    </row>
    <row r="249" spans="1:11">
      <c r="B249" s="179" t="s">
        <v>705</v>
      </c>
      <c r="C249" s="135" t="s">
        <v>706</v>
      </c>
      <c r="D249" s="134">
        <v>1500</v>
      </c>
      <c r="E249" s="134">
        <v>1500</v>
      </c>
      <c r="F249" s="134">
        <v>1500</v>
      </c>
      <c r="G249" s="134">
        <v>1500</v>
      </c>
      <c r="H249" s="134">
        <v>0</v>
      </c>
      <c r="I249" s="136">
        <f t="shared" si="11"/>
        <v>0</v>
      </c>
      <c r="J249" s="42"/>
    </row>
    <row r="250" spans="1:11">
      <c r="A250" s="55" t="s">
        <v>707</v>
      </c>
      <c r="B250" s="55"/>
      <c r="C250" s="180"/>
      <c r="D250" s="181"/>
      <c r="E250" s="181"/>
      <c r="F250" s="181"/>
      <c r="G250" s="62"/>
      <c r="H250" s="62"/>
      <c r="I250" s="62"/>
      <c r="J250" s="62"/>
    </row>
    <row r="251" spans="1:11">
      <c r="A251" s="48"/>
      <c r="B251" s="63" t="s">
        <v>708</v>
      </c>
      <c r="C251" s="132"/>
      <c r="D251" s="52"/>
      <c r="E251" s="52"/>
      <c r="F251" s="52"/>
      <c r="G251" s="58"/>
      <c r="H251" s="58"/>
      <c r="I251" s="58"/>
      <c r="J251" s="58"/>
    </row>
    <row r="252" spans="1:11">
      <c r="A252" s="48"/>
      <c r="B252" s="53" t="s">
        <v>709</v>
      </c>
      <c r="C252" s="165" t="s">
        <v>710</v>
      </c>
      <c r="D252" s="182">
        <v>500</v>
      </c>
      <c r="E252" s="182">
        <v>500</v>
      </c>
      <c r="F252" s="182">
        <v>500</v>
      </c>
      <c r="G252" s="177">
        <v>0</v>
      </c>
      <c r="H252" s="177">
        <v>0</v>
      </c>
      <c r="I252" s="177">
        <v>0</v>
      </c>
      <c r="J252" s="42"/>
      <c r="K252" s="59"/>
    </row>
    <row r="253" spans="1:11">
      <c r="A253" s="48"/>
      <c r="B253" s="53" t="s">
        <v>712</v>
      </c>
      <c r="C253" s="165" t="s">
        <v>713</v>
      </c>
      <c r="D253" s="182">
        <v>1000</v>
      </c>
      <c r="E253" s="182">
        <v>1000</v>
      </c>
      <c r="F253" s="182">
        <v>1000</v>
      </c>
      <c r="G253" s="177">
        <v>0</v>
      </c>
      <c r="H253" s="177">
        <v>0</v>
      </c>
      <c r="I253" s="177">
        <v>0</v>
      </c>
      <c r="J253" s="178"/>
    </row>
    <row r="254" spans="1:11">
      <c r="A254" s="48"/>
      <c r="B254" s="53" t="s">
        <v>715</v>
      </c>
      <c r="C254" s="165" t="s">
        <v>716</v>
      </c>
      <c r="D254" s="182">
        <v>800</v>
      </c>
      <c r="E254" s="182">
        <v>800</v>
      </c>
      <c r="F254" s="182">
        <v>800</v>
      </c>
      <c r="G254" s="177">
        <v>0</v>
      </c>
      <c r="H254" s="177">
        <v>0</v>
      </c>
      <c r="I254" s="177">
        <v>0</v>
      </c>
      <c r="J254" s="42"/>
    </row>
    <row r="255" spans="1:11">
      <c r="A255" s="48"/>
      <c r="B255" s="53" t="s">
        <v>718</v>
      </c>
      <c r="C255" s="165" t="s">
        <v>719</v>
      </c>
      <c r="D255" s="182">
        <v>1200</v>
      </c>
      <c r="E255" s="182">
        <v>1200</v>
      </c>
      <c r="F255" s="182">
        <v>1200</v>
      </c>
      <c r="G255" s="177">
        <v>0</v>
      </c>
      <c r="H255" s="177">
        <v>0</v>
      </c>
      <c r="I255" s="177">
        <v>0</v>
      </c>
      <c r="J255" s="42"/>
    </row>
    <row r="256" spans="1:11">
      <c r="A256" s="48"/>
      <c r="B256" s="63" t="s">
        <v>721</v>
      </c>
      <c r="C256" s="132"/>
      <c r="D256" s="52"/>
      <c r="E256" s="52"/>
      <c r="F256" s="52"/>
      <c r="G256" s="52"/>
      <c r="H256" s="52"/>
      <c r="I256" s="52"/>
      <c r="J256" s="52"/>
    </row>
    <row r="257" spans="1:10">
      <c r="A257" s="48"/>
      <c r="B257" s="53" t="s">
        <v>709</v>
      </c>
      <c r="C257" s="165" t="s">
        <v>722</v>
      </c>
      <c r="D257" s="47">
        <v>800</v>
      </c>
      <c r="E257" s="47">
        <v>800</v>
      </c>
      <c r="F257" s="47">
        <v>800</v>
      </c>
      <c r="G257" s="177">
        <v>0</v>
      </c>
      <c r="H257" s="177">
        <v>0</v>
      </c>
      <c r="I257" s="177">
        <v>0</v>
      </c>
      <c r="J257" s="42"/>
    </row>
    <row r="258" spans="1:10">
      <c r="A258" s="48"/>
      <c r="B258" s="53" t="s">
        <v>712</v>
      </c>
      <c r="C258" s="165" t="s">
        <v>724</v>
      </c>
      <c r="D258" s="47">
        <v>1300</v>
      </c>
      <c r="E258" s="47">
        <v>1300</v>
      </c>
      <c r="F258" s="47">
        <v>1300</v>
      </c>
      <c r="G258" s="177">
        <v>0</v>
      </c>
      <c r="H258" s="177">
        <v>0</v>
      </c>
      <c r="I258" s="177">
        <v>0</v>
      </c>
      <c r="J258" s="178"/>
    </row>
    <row r="259" spans="1:10">
      <c r="A259" s="48"/>
      <c r="B259" s="53" t="s">
        <v>715</v>
      </c>
      <c r="C259" s="165" t="s">
        <v>725</v>
      </c>
      <c r="D259" s="47">
        <v>1200</v>
      </c>
      <c r="E259" s="47">
        <v>1200</v>
      </c>
      <c r="F259" s="47">
        <v>1200</v>
      </c>
      <c r="G259" s="177">
        <v>0</v>
      </c>
      <c r="H259" s="177">
        <v>0</v>
      </c>
      <c r="I259" s="177">
        <v>0</v>
      </c>
      <c r="J259" s="42"/>
    </row>
    <row r="260" spans="1:10">
      <c r="A260" s="48"/>
      <c r="B260" s="53" t="s">
        <v>718</v>
      </c>
      <c r="C260" s="165" t="s">
        <v>727</v>
      </c>
      <c r="D260" s="47">
        <v>1500</v>
      </c>
      <c r="E260" s="47">
        <v>1500</v>
      </c>
      <c r="F260" s="47">
        <v>1500</v>
      </c>
      <c r="G260" s="177">
        <v>0</v>
      </c>
      <c r="H260" s="177">
        <v>0</v>
      </c>
      <c r="I260" s="177">
        <v>0</v>
      </c>
      <c r="J260" s="42"/>
    </row>
    <row r="261" spans="1:10">
      <c r="A261" s="48"/>
      <c r="B261" s="63" t="s">
        <v>728</v>
      </c>
      <c r="C261" s="132"/>
      <c r="D261" s="52"/>
      <c r="E261" s="52"/>
      <c r="F261" s="52"/>
      <c r="G261" s="52"/>
      <c r="H261" s="52"/>
      <c r="I261" s="52"/>
      <c r="J261" s="52"/>
    </row>
    <row r="262" spans="1:10">
      <c r="A262" s="48"/>
      <c r="B262" s="53" t="s">
        <v>709</v>
      </c>
      <c r="C262" s="165" t="s">
        <v>729</v>
      </c>
      <c r="D262" s="47">
        <v>800</v>
      </c>
      <c r="E262" s="47">
        <v>800</v>
      </c>
      <c r="F262" s="47">
        <v>800</v>
      </c>
      <c r="G262" s="177">
        <v>0</v>
      </c>
      <c r="H262" s="177">
        <v>0</v>
      </c>
      <c r="I262" s="177">
        <v>0</v>
      </c>
      <c r="J262" s="42"/>
    </row>
    <row r="263" spans="1:10">
      <c r="A263" s="48"/>
      <c r="B263" s="53" t="s">
        <v>712</v>
      </c>
      <c r="C263" s="165" t="s">
        <v>730</v>
      </c>
      <c r="D263" s="47">
        <v>1300</v>
      </c>
      <c r="E263" s="47">
        <v>1300</v>
      </c>
      <c r="F263" s="47">
        <v>1300</v>
      </c>
      <c r="G263" s="177">
        <v>0</v>
      </c>
      <c r="H263" s="177">
        <v>0</v>
      </c>
      <c r="I263" s="177">
        <v>0</v>
      </c>
      <c r="J263" s="178"/>
    </row>
    <row r="264" spans="1:10">
      <c r="A264" s="48"/>
      <c r="B264" s="53" t="s">
        <v>715</v>
      </c>
      <c r="C264" s="165" t="s">
        <v>731</v>
      </c>
      <c r="D264" s="47">
        <v>1200</v>
      </c>
      <c r="E264" s="47">
        <v>1200</v>
      </c>
      <c r="F264" s="47">
        <v>1200</v>
      </c>
      <c r="G264" s="177">
        <v>0</v>
      </c>
      <c r="H264" s="177">
        <v>0</v>
      </c>
      <c r="I264" s="177">
        <v>0</v>
      </c>
      <c r="J264" s="42"/>
    </row>
    <row r="265" spans="1:10">
      <c r="A265" s="48"/>
      <c r="B265" s="53" t="s">
        <v>718</v>
      </c>
      <c r="C265" s="165" t="s">
        <v>732</v>
      </c>
      <c r="D265" s="47">
        <v>1500</v>
      </c>
      <c r="E265" s="47">
        <v>1500</v>
      </c>
      <c r="F265" s="47">
        <v>1500</v>
      </c>
      <c r="G265" s="177">
        <v>0</v>
      </c>
      <c r="H265" s="177">
        <v>0</v>
      </c>
      <c r="I265" s="177">
        <v>0</v>
      </c>
      <c r="J265" s="42"/>
    </row>
    <row r="266" spans="1:10">
      <c r="A266" s="55" t="s">
        <v>1577</v>
      </c>
      <c r="B266" s="55"/>
      <c r="C266" s="131"/>
      <c r="D266" s="51"/>
      <c r="E266" s="51"/>
      <c r="F266" s="51"/>
      <c r="G266" s="56"/>
      <c r="H266" s="56"/>
      <c r="I266" s="56"/>
      <c r="J266" s="56"/>
    </row>
    <row r="267" spans="1:10" ht="33.75" customHeight="1">
      <c r="B267" s="57" t="s">
        <v>1578</v>
      </c>
      <c r="C267" s="144"/>
      <c r="D267" s="145"/>
      <c r="E267" s="145"/>
      <c r="F267" s="145"/>
      <c r="G267" s="146"/>
      <c r="H267" s="146"/>
      <c r="I267" s="146"/>
      <c r="J267" s="147"/>
    </row>
    <row r="268" spans="1:10" ht="51.75" customHeight="1">
      <c r="B268" s="183" t="s">
        <v>1579</v>
      </c>
      <c r="C268" s="165" t="s">
        <v>1580</v>
      </c>
      <c r="D268" s="136">
        <v>1000</v>
      </c>
      <c r="E268" s="136">
        <v>1000</v>
      </c>
      <c r="F268" s="136">
        <v>1000</v>
      </c>
      <c r="G268" s="136">
        <v>100</v>
      </c>
      <c r="H268" s="136">
        <v>100</v>
      </c>
      <c r="I268" s="151">
        <f t="shared" ref="I268:I282" si="13">H268*1.085</f>
        <v>108.5</v>
      </c>
      <c r="J268" s="41"/>
    </row>
    <row r="269" spans="1:10" ht="69" customHeight="1">
      <c r="B269" s="183" t="s">
        <v>1581</v>
      </c>
      <c r="C269" s="165" t="s">
        <v>1582</v>
      </c>
      <c r="D269" s="136">
        <v>1000</v>
      </c>
      <c r="E269" s="136">
        <v>1000</v>
      </c>
      <c r="F269" s="136">
        <v>1000</v>
      </c>
      <c r="G269" s="136">
        <v>500</v>
      </c>
      <c r="H269" s="136">
        <v>500</v>
      </c>
      <c r="I269" s="151">
        <f t="shared" si="13"/>
        <v>542.5</v>
      </c>
      <c r="J269" s="41"/>
    </row>
    <row r="270" spans="1:10" ht="63" customHeight="1">
      <c r="B270" s="184" t="s">
        <v>1583</v>
      </c>
      <c r="C270" s="165" t="s">
        <v>1584</v>
      </c>
      <c r="D270" s="136">
        <v>1000</v>
      </c>
      <c r="E270" s="136">
        <v>1000</v>
      </c>
      <c r="F270" s="136">
        <v>1000</v>
      </c>
      <c r="G270" s="136">
        <v>900</v>
      </c>
      <c r="H270" s="136">
        <v>900</v>
      </c>
      <c r="I270" s="151">
        <f t="shared" si="13"/>
        <v>976.5</v>
      </c>
      <c r="J270" s="41"/>
    </row>
    <row r="271" spans="1:10" ht="55.2">
      <c r="B271" s="185" t="s">
        <v>1585</v>
      </c>
      <c r="C271" s="165" t="s">
        <v>1586</v>
      </c>
      <c r="D271" s="136">
        <v>1000</v>
      </c>
      <c r="E271" s="136">
        <v>1000</v>
      </c>
      <c r="F271" s="136">
        <v>1000</v>
      </c>
      <c r="G271" s="136">
        <v>1500</v>
      </c>
      <c r="H271" s="136">
        <v>1500</v>
      </c>
      <c r="I271" s="151">
        <f t="shared" si="13"/>
        <v>1627.5</v>
      </c>
      <c r="J271" s="41"/>
    </row>
    <row r="272" spans="1:10" ht="30.75" customHeight="1">
      <c r="B272" s="57" t="s">
        <v>1587</v>
      </c>
      <c r="C272" s="144"/>
      <c r="D272" s="145"/>
      <c r="E272" s="145"/>
      <c r="F272" s="145"/>
      <c r="G272" s="146"/>
      <c r="H272" s="146"/>
      <c r="I272" s="146"/>
      <c r="J272" s="146"/>
    </row>
    <row r="273" spans="1:10" ht="72">
      <c r="A273"/>
      <c r="B273" s="186" t="s">
        <v>1588</v>
      </c>
      <c r="C273" s="135" t="s">
        <v>1589</v>
      </c>
      <c r="D273" s="150">
        <v>250</v>
      </c>
      <c r="E273" s="150">
        <v>250</v>
      </c>
      <c r="F273" s="150">
        <v>250</v>
      </c>
      <c r="G273" s="150">
        <v>50</v>
      </c>
      <c r="H273" s="150">
        <v>50</v>
      </c>
      <c r="I273" s="177">
        <f t="shared" si="13"/>
        <v>54.25</v>
      </c>
      <c r="J273" s="167"/>
    </row>
    <row r="274" spans="1:10" ht="28.8">
      <c r="A274"/>
      <c r="B274" s="187" t="s">
        <v>1590</v>
      </c>
      <c r="C274" s="165" t="s">
        <v>1591</v>
      </c>
      <c r="D274" s="154">
        <v>0</v>
      </c>
      <c r="E274" s="154">
        <v>0</v>
      </c>
      <c r="F274" s="154">
        <v>0</v>
      </c>
      <c r="G274" s="154">
        <v>5</v>
      </c>
      <c r="H274" s="154">
        <v>5</v>
      </c>
      <c r="I274" s="177">
        <f t="shared" si="13"/>
        <v>5.4249999999999998</v>
      </c>
      <c r="J274" s="168"/>
    </row>
    <row r="275" spans="1:10" ht="16.5" customHeight="1">
      <c r="A275"/>
      <c r="B275" s="187" t="s">
        <v>1592</v>
      </c>
      <c r="C275" s="165" t="s">
        <v>1593</v>
      </c>
      <c r="D275" s="154">
        <v>0</v>
      </c>
      <c r="E275" s="154">
        <v>0</v>
      </c>
      <c r="F275" s="154">
        <v>0</v>
      </c>
      <c r="G275" s="154">
        <v>5</v>
      </c>
      <c r="H275" s="154">
        <v>5</v>
      </c>
      <c r="I275" s="177">
        <f t="shared" si="13"/>
        <v>5.4249999999999998</v>
      </c>
      <c r="J275" s="168"/>
    </row>
    <row r="276" spans="1:10" ht="28.8">
      <c r="A276"/>
      <c r="B276" s="187" t="s">
        <v>1594</v>
      </c>
      <c r="C276" s="165" t="s">
        <v>1595</v>
      </c>
      <c r="D276" s="154">
        <v>0</v>
      </c>
      <c r="E276" s="154">
        <v>0</v>
      </c>
      <c r="F276" s="154">
        <v>0</v>
      </c>
      <c r="G276" s="154">
        <v>10</v>
      </c>
      <c r="H276" s="154">
        <v>10</v>
      </c>
      <c r="I276" s="177">
        <f t="shared" si="13"/>
        <v>10.85</v>
      </c>
      <c r="J276" s="168"/>
    </row>
    <row r="277" spans="1:10" ht="28.8">
      <c r="A277"/>
      <c r="B277" s="188" t="s">
        <v>1596</v>
      </c>
      <c r="C277" s="135" t="s">
        <v>1597</v>
      </c>
      <c r="D277" s="154">
        <v>400</v>
      </c>
      <c r="E277" s="154">
        <v>400</v>
      </c>
      <c r="F277" s="154">
        <v>400</v>
      </c>
      <c r="G277" s="154">
        <v>0</v>
      </c>
      <c r="H277" s="154">
        <v>0</v>
      </c>
      <c r="I277" s="177">
        <f t="shared" si="13"/>
        <v>0</v>
      </c>
      <c r="J277" s="168"/>
    </row>
    <row r="278" spans="1:10" ht="28.8">
      <c r="A278"/>
      <c r="B278" s="188" t="s">
        <v>1598</v>
      </c>
      <c r="C278" s="135" t="s">
        <v>1599</v>
      </c>
      <c r="D278" s="154">
        <v>700</v>
      </c>
      <c r="E278" s="154">
        <v>700</v>
      </c>
      <c r="F278" s="154">
        <v>700</v>
      </c>
      <c r="G278" s="154">
        <v>0</v>
      </c>
      <c r="H278" s="154">
        <v>0</v>
      </c>
      <c r="I278" s="177">
        <f t="shared" si="13"/>
        <v>0</v>
      </c>
      <c r="J278" s="168"/>
    </row>
    <row r="279" spans="1:10" ht="28.8">
      <c r="A279"/>
      <c r="B279" s="188" t="s">
        <v>1600</v>
      </c>
      <c r="C279" s="157" t="s">
        <v>1601</v>
      </c>
      <c r="D279" s="154">
        <v>1000</v>
      </c>
      <c r="E279" s="154">
        <v>1000</v>
      </c>
      <c r="F279" s="154">
        <v>1000</v>
      </c>
      <c r="G279" s="154">
        <v>0</v>
      </c>
      <c r="H279" s="154">
        <v>0</v>
      </c>
      <c r="I279" s="177">
        <f t="shared" si="13"/>
        <v>0</v>
      </c>
      <c r="J279" s="168"/>
    </row>
    <row r="280" spans="1:10" ht="28.8">
      <c r="A280"/>
      <c r="B280" s="189" t="s">
        <v>1602</v>
      </c>
      <c r="C280" s="157" t="s">
        <v>1603</v>
      </c>
      <c r="D280" s="154">
        <v>1300</v>
      </c>
      <c r="E280" s="154">
        <v>1300</v>
      </c>
      <c r="F280" s="154">
        <v>1300</v>
      </c>
      <c r="G280" s="154">
        <v>0</v>
      </c>
      <c r="H280" s="154">
        <v>0</v>
      </c>
      <c r="I280" s="177">
        <f t="shared" si="13"/>
        <v>0</v>
      </c>
      <c r="J280" s="168"/>
    </row>
    <row r="281" spans="1:10" ht="28.8">
      <c r="A281"/>
      <c r="B281" s="189" t="s">
        <v>1604</v>
      </c>
      <c r="C281" s="157" t="s">
        <v>1605</v>
      </c>
      <c r="D281" s="154">
        <v>2500</v>
      </c>
      <c r="E281" s="154">
        <v>2500</v>
      </c>
      <c r="F281" s="154">
        <v>2500</v>
      </c>
      <c r="G281" s="154">
        <v>0</v>
      </c>
      <c r="H281" s="154">
        <v>0</v>
      </c>
      <c r="I281" s="177">
        <f t="shared" si="13"/>
        <v>0</v>
      </c>
      <c r="J281" s="168"/>
    </row>
    <row r="282" spans="1:10" ht="28.8">
      <c r="A282"/>
      <c r="B282" s="189" t="s">
        <v>1606</v>
      </c>
      <c r="C282" s="157" t="s">
        <v>1607</v>
      </c>
      <c r="D282" s="154">
        <v>3500</v>
      </c>
      <c r="E282" s="154">
        <v>3500</v>
      </c>
      <c r="F282" s="154">
        <v>3500</v>
      </c>
      <c r="G282" s="154">
        <v>0</v>
      </c>
      <c r="H282" s="154">
        <v>0</v>
      </c>
      <c r="I282" s="177">
        <f t="shared" si="13"/>
        <v>0</v>
      </c>
      <c r="J282" s="168"/>
    </row>
    <row r="283" spans="1:10">
      <c r="A283" s="55" t="s">
        <v>785</v>
      </c>
      <c r="B283" s="55"/>
      <c r="C283" s="131"/>
      <c r="D283" s="51"/>
      <c r="E283" s="51"/>
      <c r="F283" s="51"/>
      <c r="G283" s="56"/>
      <c r="H283" s="56"/>
      <c r="I283" s="56"/>
      <c r="J283" s="56"/>
    </row>
    <row r="284" spans="1:10">
      <c r="A284" s="228" t="s">
        <v>1608</v>
      </c>
      <c r="B284" s="57" t="s">
        <v>1609</v>
      </c>
      <c r="C284" s="132"/>
      <c r="D284" s="52"/>
      <c r="E284" s="52"/>
      <c r="F284" s="52"/>
      <c r="G284" s="58"/>
      <c r="H284" s="58"/>
      <c r="I284" s="58"/>
      <c r="J284" s="40"/>
    </row>
    <row r="285" spans="1:10">
      <c r="A285" s="229"/>
      <c r="B285" s="46" t="s">
        <v>18</v>
      </c>
      <c r="C285" s="133" t="s">
        <v>1610</v>
      </c>
      <c r="D285" s="134">
        <v>7000</v>
      </c>
      <c r="E285" s="134">
        <v>7000</v>
      </c>
      <c r="F285" s="134">
        <v>7000</v>
      </c>
      <c r="G285" s="17">
        <v>500</v>
      </c>
      <c r="H285" s="17">
        <v>300</v>
      </c>
      <c r="I285" s="47">
        <v>300</v>
      </c>
      <c r="J285" s="42" t="s">
        <v>1611</v>
      </c>
    </row>
    <row r="286" spans="1:10">
      <c r="A286" s="229"/>
      <c r="B286" s="46" t="s">
        <v>21</v>
      </c>
      <c r="C286" s="133" t="s">
        <v>1612</v>
      </c>
      <c r="D286" s="134">
        <v>7000</v>
      </c>
      <c r="E286" s="134">
        <v>7000</v>
      </c>
      <c r="F286" s="134">
        <v>7000</v>
      </c>
      <c r="G286" s="17">
        <v>600</v>
      </c>
      <c r="H286" s="17">
        <v>400</v>
      </c>
      <c r="I286" s="47">
        <v>400</v>
      </c>
      <c r="J286" s="42" t="s">
        <v>1611</v>
      </c>
    </row>
    <row r="287" spans="1:10">
      <c r="A287" s="229"/>
      <c r="B287" s="46" t="s">
        <v>1340</v>
      </c>
      <c r="C287" s="133" t="s">
        <v>1613</v>
      </c>
      <c r="D287" s="134">
        <v>7000</v>
      </c>
      <c r="E287" s="134">
        <v>7000</v>
      </c>
      <c r="F287" s="134">
        <v>7000</v>
      </c>
      <c r="G287" s="17">
        <v>700</v>
      </c>
      <c r="H287" s="17">
        <v>500</v>
      </c>
      <c r="I287" s="47">
        <v>500</v>
      </c>
      <c r="J287" s="42" t="s">
        <v>1611</v>
      </c>
    </row>
    <row r="288" spans="1:10">
      <c r="A288" s="229"/>
      <c r="B288" s="46" t="s">
        <v>24</v>
      </c>
      <c r="C288" s="133" t="s">
        <v>1614</v>
      </c>
      <c r="D288" s="134">
        <v>7000</v>
      </c>
      <c r="E288" s="134">
        <v>7000</v>
      </c>
      <c r="F288" s="134">
        <v>7000</v>
      </c>
      <c r="G288" s="17">
        <v>800</v>
      </c>
      <c r="H288" s="17">
        <v>600</v>
      </c>
      <c r="I288" s="47">
        <v>600</v>
      </c>
      <c r="J288" s="42" t="s">
        <v>1611</v>
      </c>
    </row>
    <row r="289" spans="1:10">
      <c r="A289" s="229"/>
      <c r="B289" s="46" t="s">
        <v>313</v>
      </c>
      <c r="C289" s="133" t="s">
        <v>1615</v>
      </c>
      <c r="D289" s="134">
        <v>7000</v>
      </c>
      <c r="E289" s="134">
        <v>7000</v>
      </c>
      <c r="F289" s="134">
        <v>7000</v>
      </c>
      <c r="G289" s="17">
        <v>900</v>
      </c>
      <c r="H289" s="17">
        <v>700</v>
      </c>
      <c r="I289" s="47">
        <v>700</v>
      </c>
      <c r="J289" s="42" t="s">
        <v>1611</v>
      </c>
    </row>
    <row r="290" spans="1:10">
      <c r="A290" s="229"/>
      <c r="B290" s="46" t="s">
        <v>33</v>
      </c>
      <c r="C290" s="133" t="s">
        <v>1616</v>
      </c>
      <c r="D290" s="134">
        <v>7000</v>
      </c>
      <c r="E290" s="134">
        <v>7000</v>
      </c>
      <c r="F290" s="134">
        <v>7000</v>
      </c>
      <c r="G290" s="17">
        <v>1100</v>
      </c>
      <c r="H290" s="17">
        <v>900</v>
      </c>
      <c r="I290" s="47">
        <v>900</v>
      </c>
      <c r="J290" s="42" t="s">
        <v>1611</v>
      </c>
    </row>
    <row r="291" spans="1:10">
      <c r="A291" s="229"/>
      <c r="B291" s="46" t="s">
        <v>36</v>
      </c>
      <c r="C291" s="133" t="s">
        <v>1617</v>
      </c>
      <c r="D291" s="134">
        <v>7000</v>
      </c>
      <c r="E291" s="134">
        <v>7000</v>
      </c>
      <c r="F291" s="134">
        <v>7000</v>
      </c>
      <c r="G291" s="17">
        <v>1300</v>
      </c>
      <c r="H291" s="17">
        <v>1100</v>
      </c>
      <c r="I291" s="47">
        <v>1100</v>
      </c>
      <c r="J291" s="42" t="s">
        <v>1611</v>
      </c>
    </row>
    <row r="292" spans="1:10">
      <c r="A292" s="229"/>
      <c r="B292" s="46" t="s">
        <v>1221</v>
      </c>
      <c r="C292" s="133" t="s">
        <v>1618</v>
      </c>
      <c r="D292" s="134">
        <v>7000</v>
      </c>
      <c r="E292" s="134">
        <v>7000</v>
      </c>
      <c r="F292" s="134">
        <v>7000</v>
      </c>
      <c r="G292" s="17">
        <v>2000</v>
      </c>
      <c r="H292" s="17">
        <v>1500</v>
      </c>
      <c r="I292" s="47">
        <v>1500</v>
      </c>
      <c r="J292" s="42" t="s">
        <v>1611</v>
      </c>
    </row>
    <row r="293" spans="1:10">
      <c r="A293" s="229"/>
      <c r="B293" s="46" t="s">
        <v>46</v>
      </c>
      <c r="C293" s="133" t="s">
        <v>1619</v>
      </c>
      <c r="D293" s="134">
        <v>7000</v>
      </c>
      <c r="E293" s="134">
        <v>7000</v>
      </c>
      <c r="F293" s="134">
        <v>7000</v>
      </c>
      <c r="G293" s="17">
        <v>3000</v>
      </c>
      <c r="H293" s="17">
        <v>2500</v>
      </c>
      <c r="I293" s="47">
        <v>2500</v>
      </c>
      <c r="J293" s="42" t="s">
        <v>1611</v>
      </c>
    </row>
    <row r="294" spans="1:10">
      <c r="A294" s="229"/>
      <c r="B294" s="57" t="s">
        <v>1620</v>
      </c>
      <c r="C294" s="137"/>
      <c r="D294" s="138"/>
      <c r="E294" s="138"/>
      <c r="F294" s="138"/>
      <c r="G294" s="139"/>
      <c r="H294" s="139"/>
      <c r="I294" s="139"/>
      <c r="J294" s="140"/>
    </row>
    <row r="295" spans="1:10">
      <c r="A295" s="229"/>
      <c r="B295" s="46" t="s">
        <v>1621</v>
      </c>
      <c r="C295" s="135" t="s">
        <v>1622</v>
      </c>
      <c r="D295" s="134">
        <v>500</v>
      </c>
      <c r="E295" s="134">
        <v>500</v>
      </c>
      <c r="F295" s="134">
        <v>500</v>
      </c>
      <c r="G295" s="136">
        <v>150</v>
      </c>
      <c r="H295" s="136">
        <v>30</v>
      </c>
      <c r="I295" s="136">
        <v>30</v>
      </c>
      <c r="J295" s="42" t="s">
        <v>1623</v>
      </c>
    </row>
    <row r="296" spans="1:10">
      <c r="A296" s="229"/>
      <c r="B296" s="141" t="s">
        <v>1624</v>
      </c>
      <c r="C296" s="135" t="s">
        <v>1625</v>
      </c>
      <c r="D296" s="134">
        <v>500</v>
      </c>
      <c r="E296" s="134">
        <v>500</v>
      </c>
      <c r="F296" s="134">
        <v>500</v>
      </c>
      <c r="G296" s="136">
        <v>250</v>
      </c>
      <c r="H296" s="136">
        <v>70</v>
      </c>
      <c r="I296" s="136">
        <v>70</v>
      </c>
      <c r="J296" s="42" t="s">
        <v>1623</v>
      </c>
    </row>
    <row r="297" spans="1:10">
      <c r="A297" s="229"/>
      <c r="B297" s="141" t="s">
        <v>1626</v>
      </c>
      <c r="C297" s="135" t="s">
        <v>1627</v>
      </c>
      <c r="D297" s="134">
        <v>500</v>
      </c>
      <c r="E297" s="134">
        <v>500</v>
      </c>
      <c r="F297" s="134">
        <v>500</v>
      </c>
      <c r="G297" s="136">
        <v>500</v>
      </c>
      <c r="H297" s="136">
        <v>100</v>
      </c>
      <c r="I297" s="136">
        <v>100</v>
      </c>
      <c r="J297" s="42" t="s">
        <v>1623</v>
      </c>
    </row>
    <row r="298" spans="1:10">
      <c r="A298" s="229"/>
      <c r="B298" s="141" t="s">
        <v>1628</v>
      </c>
      <c r="C298" s="135" t="s">
        <v>1629</v>
      </c>
      <c r="D298" s="134">
        <v>500</v>
      </c>
      <c r="E298" s="134">
        <v>500</v>
      </c>
      <c r="F298" s="134">
        <v>500</v>
      </c>
      <c r="G298" s="136">
        <v>500</v>
      </c>
      <c r="H298" s="136">
        <v>150</v>
      </c>
      <c r="I298" s="136">
        <v>150</v>
      </c>
      <c r="J298" s="42" t="s">
        <v>1623</v>
      </c>
    </row>
    <row r="299" spans="1:10">
      <c r="A299" s="229"/>
      <c r="B299" s="141" t="s">
        <v>1630</v>
      </c>
      <c r="C299" s="135" t="s">
        <v>1631</v>
      </c>
      <c r="D299" s="134">
        <v>500</v>
      </c>
      <c r="E299" s="134">
        <v>500</v>
      </c>
      <c r="F299" s="134">
        <v>500</v>
      </c>
      <c r="G299" s="136">
        <v>500</v>
      </c>
      <c r="H299" s="136">
        <v>250</v>
      </c>
      <c r="I299" s="136">
        <v>250</v>
      </c>
      <c r="J299" s="42" t="s">
        <v>1623</v>
      </c>
    </row>
    <row r="300" spans="1:10">
      <c r="A300" s="229"/>
      <c r="B300" s="141" t="s">
        <v>1373</v>
      </c>
      <c r="C300" s="135" t="s">
        <v>1632</v>
      </c>
      <c r="D300" s="134">
        <v>1500</v>
      </c>
      <c r="E300" s="134">
        <v>1500</v>
      </c>
      <c r="F300" s="134">
        <v>1500</v>
      </c>
      <c r="G300" s="134">
        <v>1500</v>
      </c>
      <c r="H300" s="134">
        <v>0</v>
      </c>
      <c r="I300" s="136">
        <v>0</v>
      </c>
      <c r="J300" s="41"/>
    </row>
    <row r="301" spans="1:10">
      <c r="B301" s="57" t="s">
        <v>1633</v>
      </c>
      <c r="C301" s="137"/>
      <c r="D301" s="138"/>
      <c r="E301" s="138"/>
      <c r="F301" s="138"/>
      <c r="G301" s="139"/>
      <c r="H301" s="139"/>
      <c r="I301" s="139"/>
      <c r="J301" s="140"/>
    </row>
    <row r="302" spans="1:10" ht="43.2">
      <c r="B302" s="49" t="s">
        <v>1634</v>
      </c>
      <c r="C302" s="135" t="s">
        <v>1635</v>
      </c>
      <c r="D302" s="134">
        <v>500</v>
      </c>
      <c r="E302" s="134">
        <v>500</v>
      </c>
      <c r="F302" s="134">
        <v>500</v>
      </c>
      <c r="G302" s="136">
        <v>0</v>
      </c>
      <c r="H302" s="136">
        <v>500</v>
      </c>
      <c r="I302" s="136">
        <v>500</v>
      </c>
      <c r="J302" s="41" t="s">
        <v>1636</v>
      </c>
    </row>
    <row r="304" spans="1:10">
      <c r="A304" s="212" t="s">
        <v>786</v>
      </c>
      <c r="B304" s="213"/>
      <c r="C304" s="213"/>
      <c r="D304" s="213"/>
      <c r="E304" s="213"/>
      <c r="F304" s="213"/>
      <c r="G304" s="214"/>
    </row>
    <row r="305" spans="1:7" ht="15" thickBot="1">
      <c r="G305" s="61"/>
    </row>
    <row r="306" spans="1:7">
      <c r="A306" s="64" t="s">
        <v>787</v>
      </c>
      <c r="B306" s="65" t="s">
        <v>788</v>
      </c>
      <c r="C306" s="190" t="s">
        <v>789</v>
      </c>
      <c r="D306" s="66"/>
      <c r="E306" s="66"/>
      <c r="F306" s="66"/>
      <c r="G306" s="67" t="s">
        <v>790</v>
      </c>
    </row>
    <row r="307" spans="1:7">
      <c r="A307" s="53"/>
      <c r="B307" s="53"/>
      <c r="C307" s="191"/>
      <c r="D307" s="53"/>
      <c r="E307" s="53"/>
      <c r="F307" s="53"/>
      <c r="G307" s="53"/>
    </row>
  </sheetData>
  <mergeCells count="9">
    <mergeCell ref="B247:B248"/>
    <mergeCell ref="A284:A300"/>
    <mergeCell ref="A304:G304"/>
    <mergeCell ref="B2:G2"/>
    <mergeCell ref="A122:J122"/>
    <mergeCell ref="A217:J217"/>
    <mergeCell ref="A219:J219"/>
    <mergeCell ref="B242:B244"/>
    <mergeCell ref="B245:B246"/>
  </mergeCells>
  <pageMargins left="0.7" right="0.7" top="0.75" bottom="0.75" header="0.3" footer="0.3"/>
  <pageSetup paperSize="9" scale="26" orientation="landscape" horizontalDpi="300" verticalDpi="300" r:id="rId1"/>
  <rowBreaks count="1" manualBreakCount="1">
    <brk id="282"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06D49-9814-45E3-9C29-DE3CA140E615}">
  <dimension ref="A1:L290"/>
  <sheetViews>
    <sheetView tabSelected="1" view="pageBreakPreview" topLeftCell="A214" zoomScale="40" zoomScaleNormal="80" zoomScaleSheetLayoutView="40" workbookViewId="0">
      <selection activeCell="J1" sqref="J1:J1048576"/>
    </sheetView>
  </sheetViews>
  <sheetFormatPr baseColWidth="10" defaultColWidth="11" defaultRowHeight="14.4"/>
  <cols>
    <col min="1" max="1" width="29.6640625" style="5" customWidth="1"/>
    <col min="2" max="2" width="100.44140625" style="5" customWidth="1"/>
    <col min="3" max="3" width="91.44140625" style="126" customWidth="1"/>
    <col min="4" max="4" width="23.44140625" style="5" customWidth="1"/>
    <col min="5" max="5" width="21.88671875" style="5" customWidth="1"/>
    <col min="6" max="6" width="20.6640625" style="5" customWidth="1"/>
    <col min="7" max="7" width="29.44140625" style="5" customWidth="1"/>
    <col min="8" max="8" width="21.6640625" style="5" customWidth="1"/>
    <col min="9" max="9" width="22" style="5" customWidth="1"/>
    <col min="10" max="10" width="159.5546875" style="25" customWidth="1"/>
    <col min="11" max="16384" width="11" style="5"/>
  </cols>
  <sheetData>
    <row r="1" spans="1:12" ht="46.5" customHeight="1">
      <c r="H1" s="59"/>
    </row>
    <row r="2" spans="1:12">
      <c r="B2" s="230" t="s">
        <v>0</v>
      </c>
      <c r="C2" s="230"/>
      <c r="D2" s="230"/>
      <c r="E2" s="230"/>
      <c r="F2" s="230"/>
      <c r="G2" s="230"/>
      <c r="H2" s="127"/>
      <c r="I2" s="25"/>
      <c r="J2" s="4"/>
    </row>
    <row r="3" spans="1:12">
      <c r="B3" s="48" t="s">
        <v>1</v>
      </c>
      <c r="C3" s="14" t="s">
        <v>2</v>
      </c>
      <c r="D3" s="4"/>
      <c r="E3" s="4"/>
      <c r="F3" s="4"/>
      <c r="G3" s="25"/>
      <c r="H3" s="127"/>
      <c r="I3" s="25"/>
    </row>
    <row r="4" spans="1:12">
      <c r="B4" s="14" t="s">
        <v>1637</v>
      </c>
      <c r="H4" s="59"/>
    </row>
    <row r="5" spans="1:12">
      <c r="B5" s="6" t="s">
        <v>4</v>
      </c>
      <c r="C5" s="128"/>
      <c r="D5" s="7"/>
      <c r="E5" s="7"/>
      <c r="F5" s="7"/>
      <c r="H5" s="59"/>
    </row>
    <row r="6" spans="1:12" ht="15">
      <c r="A6" s="11"/>
      <c r="B6" s="48" t="s">
        <v>5</v>
      </c>
      <c r="C6" s="129"/>
      <c r="D6" s="12"/>
      <c r="E6" s="12"/>
      <c r="F6" s="12"/>
      <c r="H6" s="59"/>
      <c r="K6" s="8"/>
      <c r="L6" s="8"/>
    </row>
    <row r="7" spans="1:12" ht="79.5" customHeight="1">
      <c r="A7" s="9" t="s">
        <v>6</v>
      </c>
      <c r="B7" s="9" t="s">
        <v>7</v>
      </c>
      <c r="C7" s="130" t="s">
        <v>8</v>
      </c>
      <c r="D7" s="82" t="s">
        <v>9</v>
      </c>
      <c r="E7" s="82" t="s">
        <v>10</v>
      </c>
      <c r="F7" s="82" t="s">
        <v>11</v>
      </c>
      <c r="G7" s="20" t="s">
        <v>1336</v>
      </c>
      <c r="H7" s="20" t="s">
        <v>13</v>
      </c>
      <c r="I7" s="20" t="s">
        <v>1638</v>
      </c>
      <c r="J7" s="9" t="s">
        <v>15</v>
      </c>
    </row>
    <row r="8" spans="1:12">
      <c r="A8" s="55" t="s">
        <v>16</v>
      </c>
      <c r="B8" s="55"/>
      <c r="C8" s="131"/>
      <c r="D8" s="51"/>
      <c r="E8" s="51"/>
      <c r="F8" s="51"/>
      <c r="G8" s="56"/>
      <c r="H8" s="56"/>
      <c r="I8" s="56"/>
      <c r="J8" s="39"/>
    </row>
    <row r="9" spans="1:12" ht="21.75" customHeight="1">
      <c r="B9" s="57" t="s">
        <v>1375</v>
      </c>
      <c r="C9" s="132"/>
      <c r="D9" s="52"/>
      <c r="E9" s="52"/>
      <c r="F9" s="52"/>
      <c r="G9" s="58"/>
      <c r="H9" s="58"/>
      <c r="I9" s="58"/>
      <c r="J9" s="40"/>
    </row>
    <row r="10" spans="1:12">
      <c r="B10" s="46" t="s">
        <v>18</v>
      </c>
      <c r="C10" s="133" t="s">
        <v>1337</v>
      </c>
      <c r="D10" s="134">
        <v>0</v>
      </c>
      <c r="E10" s="134">
        <v>1500</v>
      </c>
      <c r="F10" s="134">
        <v>2500</v>
      </c>
      <c r="G10" s="17">
        <v>500</v>
      </c>
      <c r="H10" s="17">
        <v>300</v>
      </c>
      <c r="I10" s="47">
        <v>300</v>
      </c>
      <c r="J10" s="42" t="s">
        <v>1338</v>
      </c>
    </row>
    <row r="11" spans="1:12">
      <c r="B11" s="46" t="s">
        <v>21</v>
      </c>
      <c r="C11" s="133" t="s">
        <v>1339</v>
      </c>
      <c r="D11" s="134">
        <v>0</v>
      </c>
      <c r="E11" s="134">
        <v>1500</v>
      </c>
      <c r="F11" s="134">
        <v>2500</v>
      </c>
      <c r="G11" s="17">
        <v>600</v>
      </c>
      <c r="H11" s="17">
        <v>400</v>
      </c>
      <c r="I11" s="47">
        <v>400</v>
      </c>
      <c r="J11" s="42" t="s">
        <v>1338</v>
      </c>
    </row>
    <row r="12" spans="1:12">
      <c r="B12" s="46" t="s">
        <v>1340</v>
      </c>
      <c r="C12" s="133" t="s">
        <v>1341</v>
      </c>
      <c r="D12" s="134">
        <v>0</v>
      </c>
      <c r="E12" s="134">
        <v>1500</v>
      </c>
      <c r="F12" s="134">
        <v>2500</v>
      </c>
      <c r="G12" s="17">
        <v>700</v>
      </c>
      <c r="H12" s="17">
        <v>500</v>
      </c>
      <c r="I12" s="47">
        <v>500</v>
      </c>
      <c r="J12" s="42" t="s">
        <v>1338</v>
      </c>
    </row>
    <row r="13" spans="1:12">
      <c r="B13" s="46" t="s">
        <v>24</v>
      </c>
      <c r="C13" s="133" t="s">
        <v>1342</v>
      </c>
      <c r="D13" s="134">
        <v>0</v>
      </c>
      <c r="E13" s="134">
        <v>1500</v>
      </c>
      <c r="F13" s="134">
        <v>2500</v>
      </c>
      <c r="G13" s="17">
        <v>800</v>
      </c>
      <c r="H13" s="17">
        <v>600</v>
      </c>
      <c r="I13" s="47">
        <v>600</v>
      </c>
      <c r="J13" s="42" t="s">
        <v>1338</v>
      </c>
    </row>
    <row r="14" spans="1:12">
      <c r="B14" s="46" t="s">
        <v>313</v>
      </c>
      <c r="C14" s="133" t="s">
        <v>1343</v>
      </c>
      <c r="D14" s="134">
        <v>0</v>
      </c>
      <c r="E14" s="134">
        <v>1500</v>
      </c>
      <c r="F14" s="134">
        <v>2500</v>
      </c>
      <c r="G14" s="17">
        <v>900</v>
      </c>
      <c r="H14" s="17">
        <v>700</v>
      </c>
      <c r="I14" s="47">
        <v>700</v>
      </c>
      <c r="J14" s="42" t="s">
        <v>1338</v>
      </c>
    </row>
    <row r="15" spans="1:12">
      <c r="B15" s="46" t="s">
        <v>33</v>
      </c>
      <c r="C15" s="133" t="s">
        <v>1344</v>
      </c>
      <c r="D15" s="134">
        <v>0</v>
      </c>
      <c r="E15" s="134">
        <v>1500</v>
      </c>
      <c r="F15" s="134">
        <v>2500</v>
      </c>
      <c r="G15" s="17">
        <v>1100</v>
      </c>
      <c r="H15" s="17">
        <v>900</v>
      </c>
      <c r="I15" s="47">
        <v>900</v>
      </c>
      <c r="J15" s="42" t="s">
        <v>1338</v>
      </c>
    </row>
    <row r="16" spans="1:12">
      <c r="B16" s="46" t="s">
        <v>36</v>
      </c>
      <c r="C16" s="133" t="s">
        <v>1345</v>
      </c>
      <c r="D16" s="134">
        <v>0</v>
      </c>
      <c r="E16" s="134">
        <v>1500</v>
      </c>
      <c r="F16" s="134">
        <v>2500</v>
      </c>
      <c r="G16" s="17">
        <v>1300</v>
      </c>
      <c r="H16" s="17">
        <v>1100</v>
      </c>
      <c r="I16" s="47">
        <v>1100</v>
      </c>
      <c r="J16" s="42" t="s">
        <v>1338</v>
      </c>
    </row>
    <row r="17" spans="2:10">
      <c r="B17" s="46" t="s">
        <v>1221</v>
      </c>
      <c r="C17" s="133" t="s">
        <v>1346</v>
      </c>
      <c r="D17" s="134">
        <v>0</v>
      </c>
      <c r="E17" s="134">
        <v>1500</v>
      </c>
      <c r="F17" s="134">
        <v>2500</v>
      </c>
      <c r="G17" s="17">
        <v>2000</v>
      </c>
      <c r="H17" s="17">
        <v>1500</v>
      </c>
      <c r="I17" s="47">
        <v>1500</v>
      </c>
      <c r="J17" s="42" t="s">
        <v>1338</v>
      </c>
    </row>
    <row r="18" spans="2:10">
      <c r="B18" s="46" t="s">
        <v>46</v>
      </c>
      <c r="C18" s="133" t="s">
        <v>1347</v>
      </c>
      <c r="D18" s="134">
        <v>0</v>
      </c>
      <c r="E18" s="134">
        <v>1500</v>
      </c>
      <c r="F18" s="134">
        <v>2500</v>
      </c>
      <c r="G18" s="17">
        <v>3000</v>
      </c>
      <c r="H18" s="17">
        <v>2500</v>
      </c>
      <c r="I18" s="47">
        <v>2500</v>
      </c>
      <c r="J18" s="42" t="s">
        <v>1338</v>
      </c>
    </row>
    <row r="19" spans="2:10" ht="19.649999999999999" customHeight="1">
      <c r="B19" s="57" t="s">
        <v>1639</v>
      </c>
      <c r="C19" s="132"/>
      <c r="D19" s="52"/>
      <c r="E19" s="58"/>
      <c r="F19" s="58"/>
      <c r="G19" s="58"/>
      <c r="H19" s="58"/>
      <c r="I19" s="58"/>
      <c r="J19" s="40"/>
    </row>
    <row r="20" spans="2:10">
      <c r="B20" s="46" t="s">
        <v>18</v>
      </c>
      <c r="C20" s="133" t="s">
        <v>1337</v>
      </c>
      <c r="D20" s="134">
        <v>0</v>
      </c>
      <c r="E20" s="134">
        <v>1500</v>
      </c>
      <c r="F20" s="134">
        <v>2500</v>
      </c>
      <c r="G20" s="17">
        <v>600</v>
      </c>
      <c r="H20" s="17">
        <v>500</v>
      </c>
      <c r="I20" s="47">
        <v>500</v>
      </c>
      <c r="J20" s="41" t="s">
        <v>1349</v>
      </c>
    </row>
    <row r="21" spans="2:10">
      <c r="B21" s="46" t="s">
        <v>21</v>
      </c>
      <c r="C21" s="133" t="s">
        <v>1339</v>
      </c>
      <c r="D21" s="134">
        <v>0</v>
      </c>
      <c r="E21" s="134">
        <v>1500</v>
      </c>
      <c r="F21" s="134">
        <v>2500</v>
      </c>
      <c r="G21" s="17">
        <v>700</v>
      </c>
      <c r="H21" s="17">
        <v>600</v>
      </c>
      <c r="I21" s="47">
        <v>600</v>
      </c>
      <c r="J21" s="41" t="s">
        <v>1349</v>
      </c>
    </row>
    <row r="22" spans="2:10">
      <c r="B22" s="46" t="s">
        <v>1340</v>
      </c>
      <c r="C22" s="133" t="s">
        <v>1341</v>
      </c>
      <c r="D22" s="134">
        <v>0</v>
      </c>
      <c r="E22" s="134">
        <v>1500</v>
      </c>
      <c r="F22" s="134">
        <v>2500</v>
      </c>
      <c r="G22" s="17">
        <v>800</v>
      </c>
      <c r="H22" s="17">
        <v>700</v>
      </c>
      <c r="I22" s="47">
        <v>700</v>
      </c>
      <c r="J22" s="41" t="s">
        <v>1349</v>
      </c>
    </row>
    <row r="23" spans="2:10">
      <c r="B23" s="46" t="s">
        <v>24</v>
      </c>
      <c r="C23" s="133" t="s">
        <v>1342</v>
      </c>
      <c r="D23" s="134">
        <v>0</v>
      </c>
      <c r="E23" s="134">
        <v>1500</v>
      </c>
      <c r="F23" s="134">
        <v>2500</v>
      </c>
      <c r="G23" s="17">
        <v>900</v>
      </c>
      <c r="H23" s="17">
        <v>800</v>
      </c>
      <c r="I23" s="47">
        <v>800</v>
      </c>
      <c r="J23" s="41" t="s">
        <v>1349</v>
      </c>
    </row>
    <row r="24" spans="2:10">
      <c r="B24" s="46" t="s">
        <v>313</v>
      </c>
      <c r="C24" s="133" t="s">
        <v>1343</v>
      </c>
      <c r="D24" s="134">
        <v>0</v>
      </c>
      <c r="E24" s="134">
        <v>1500</v>
      </c>
      <c r="F24" s="134">
        <v>2500</v>
      </c>
      <c r="G24" s="17">
        <v>1000</v>
      </c>
      <c r="H24" s="17">
        <v>900</v>
      </c>
      <c r="I24" s="47">
        <v>900</v>
      </c>
      <c r="J24" s="41" t="s">
        <v>1349</v>
      </c>
    </row>
    <row r="25" spans="2:10">
      <c r="B25" s="46" t="s">
        <v>33</v>
      </c>
      <c r="C25" s="133" t="s">
        <v>1344</v>
      </c>
      <c r="D25" s="134">
        <v>0</v>
      </c>
      <c r="E25" s="134">
        <v>1500</v>
      </c>
      <c r="F25" s="134">
        <v>2500</v>
      </c>
      <c r="G25" s="17">
        <v>1300</v>
      </c>
      <c r="H25" s="17">
        <v>1100</v>
      </c>
      <c r="I25" s="47">
        <v>1100</v>
      </c>
      <c r="J25" s="41" t="s">
        <v>1349</v>
      </c>
    </row>
    <row r="26" spans="2:10">
      <c r="B26" s="46" t="s">
        <v>36</v>
      </c>
      <c r="C26" s="133" t="s">
        <v>1345</v>
      </c>
      <c r="D26" s="134">
        <v>0</v>
      </c>
      <c r="E26" s="134">
        <v>1500</v>
      </c>
      <c r="F26" s="134">
        <v>2500</v>
      </c>
      <c r="G26" s="17">
        <v>1500</v>
      </c>
      <c r="H26" s="17">
        <v>1300</v>
      </c>
      <c r="I26" s="47">
        <v>1300</v>
      </c>
      <c r="J26" s="41" t="s">
        <v>1349</v>
      </c>
    </row>
    <row r="27" spans="2:10">
      <c r="B27" s="46" t="s">
        <v>1221</v>
      </c>
      <c r="C27" s="133" t="s">
        <v>1346</v>
      </c>
      <c r="D27" s="134">
        <v>0</v>
      </c>
      <c r="E27" s="134">
        <v>1500</v>
      </c>
      <c r="F27" s="134">
        <v>2500</v>
      </c>
      <c r="G27" s="17">
        <v>2500</v>
      </c>
      <c r="H27" s="17">
        <v>2000</v>
      </c>
      <c r="I27" s="47">
        <v>2000</v>
      </c>
      <c r="J27" s="41" t="s">
        <v>1349</v>
      </c>
    </row>
    <row r="28" spans="2:10">
      <c r="B28" s="46" t="s">
        <v>46</v>
      </c>
      <c r="C28" s="133" t="s">
        <v>1347</v>
      </c>
      <c r="D28" s="134">
        <v>0</v>
      </c>
      <c r="E28" s="134">
        <v>1500</v>
      </c>
      <c r="F28" s="134">
        <v>2500</v>
      </c>
      <c r="G28" s="17">
        <v>3500</v>
      </c>
      <c r="H28" s="17">
        <v>3000</v>
      </c>
      <c r="I28" s="47">
        <v>3000</v>
      </c>
      <c r="J28" s="41" t="s">
        <v>1349</v>
      </c>
    </row>
    <row r="29" spans="2:10">
      <c r="B29" s="57" t="s">
        <v>67</v>
      </c>
      <c r="C29" s="132"/>
      <c r="D29" s="52"/>
      <c r="E29" s="52"/>
      <c r="F29" s="52"/>
      <c r="G29" s="58"/>
      <c r="H29" s="58"/>
      <c r="I29" s="58"/>
      <c r="J29" s="40"/>
    </row>
    <row r="30" spans="2:10">
      <c r="B30" s="46" t="s">
        <v>68</v>
      </c>
      <c r="C30" s="133" t="s">
        <v>1350</v>
      </c>
      <c r="D30" s="134">
        <v>0</v>
      </c>
      <c r="E30" s="134">
        <v>500</v>
      </c>
      <c r="F30" s="134">
        <v>500</v>
      </c>
      <c r="G30" s="47">
        <v>170</v>
      </c>
      <c r="H30" s="47">
        <v>170</v>
      </c>
      <c r="I30" s="47">
        <v>170</v>
      </c>
      <c r="J30" s="41" t="s">
        <v>1351</v>
      </c>
    </row>
    <row r="31" spans="2:10">
      <c r="B31" s="46" t="s">
        <v>74</v>
      </c>
      <c r="C31" s="133" t="s">
        <v>1352</v>
      </c>
      <c r="D31" s="134">
        <v>0</v>
      </c>
      <c r="E31" s="134">
        <v>500</v>
      </c>
      <c r="F31" s="134">
        <v>500</v>
      </c>
      <c r="G31" s="47">
        <v>190</v>
      </c>
      <c r="H31" s="47">
        <v>190</v>
      </c>
      <c r="I31" s="47">
        <v>190</v>
      </c>
      <c r="J31" s="41" t="s">
        <v>1351</v>
      </c>
    </row>
    <row r="32" spans="2:10">
      <c r="B32" s="46" t="s">
        <v>79</v>
      </c>
      <c r="C32" s="133" t="s">
        <v>1353</v>
      </c>
      <c r="D32" s="134">
        <v>0</v>
      </c>
      <c r="E32" s="134">
        <v>500</v>
      </c>
      <c r="F32" s="134">
        <v>500</v>
      </c>
      <c r="G32" s="47">
        <v>230</v>
      </c>
      <c r="H32" s="47">
        <v>230</v>
      </c>
      <c r="I32" s="47">
        <v>230</v>
      </c>
      <c r="J32" s="41" t="s">
        <v>1351</v>
      </c>
    </row>
    <row r="33" spans="1:10">
      <c r="B33" s="46" t="s">
        <v>84</v>
      </c>
      <c r="C33" s="133" t="s">
        <v>1354</v>
      </c>
      <c r="D33" s="134">
        <v>0</v>
      </c>
      <c r="E33" s="134">
        <v>500</v>
      </c>
      <c r="F33" s="134">
        <v>500</v>
      </c>
      <c r="G33" s="47">
        <v>350</v>
      </c>
      <c r="H33" s="47">
        <v>350</v>
      </c>
      <c r="I33" s="47">
        <v>350</v>
      </c>
      <c r="J33" s="41" t="s">
        <v>1351</v>
      </c>
    </row>
    <row r="34" spans="1:10">
      <c r="B34" s="46" t="s">
        <v>1231</v>
      </c>
      <c r="C34" s="133" t="s">
        <v>1355</v>
      </c>
      <c r="D34" s="134">
        <v>0</v>
      </c>
      <c r="E34" s="134">
        <v>500</v>
      </c>
      <c r="F34" s="134">
        <v>500</v>
      </c>
      <c r="G34" s="47">
        <v>450</v>
      </c>
      <c r="H34" s="47">
        <v>450</v>
      </c>
      <c r="I34" s="47">
        <v>450</v>
      </c>
      <c r="J34" s="41" t="s">
        <v>1351</v>
      </c>
    </row>
    <row r="35" spans="1:10">
      <c r="B35" s="46" t="s">
        <v>250</v>
      </c>
      <c r="C35" s="133" t="s">
        <v>1356</v>
      </c>
      <c r="D35" s="134">
        <v>0</v>
      </c>
      <c r="E35" s="134">
        <v>500</v>
      </c>
      <c r="F35" s="134">
        <v>500</v>
      </c>
      <c r="G35" s="47">
        <v>550</v>
      </c>
      <c r="H35" s="47">
        <v>550</v>
      </c>
      <c r="I35" s="47">
        <v>550</v>
      </c>
      <c r="J35" s="41" t="s">
        <v>1351</v>
      </c>
    </row>
    <row r="36" spans="1:10">
      <c r="B36" s="57" t="s">
        <v>1640</v>
      </c>
      <c r="C36" s="132"/>
      <c r="D36" s="52"/>
      <c r="E36" s="52"/>
      <c r="F36" s="52"/>
      <c r="G36" s="58"/>
      <c r="H36" s="58"/>
      <c r="I36" s="58"/>
      <c r="J36" s="40"/>
    </row>
    <row r="37" spans="1:10">
      <c r="B37" s="46" t="s">
        <v>1360</v>
      </c>
      <c r="C37" s="135" t="s">
        <v>1361</v>
      </c>
      <c r="D37" s="134">
        <v>0</v>
      </c>
      <c r="E37" s="134">
        <v>500</v>
      </c>
      <c r="F37" s="134">
        <v>1000</v>
      </c>
      <c r="G37" s="136">
        <v>150</v>
      </c>
      <c r="H37" s="136">
        <v>100</v>
      </c>
      <c r="I37" s="136">
        <v>100</v>
      </c>
      <c r="J37" s="41" t="s">
        <v>1362</v>
      </c>
    </row>
    <row r="38" spans="1:10">
      <c r="B38" s="46" t="s">
        <v>1363</v>
      </c>
      <c r="C38" s="135" t="s">
        <v>1364</v>
      </c>
      <c r="D38" s="134">
        <v>0</v>
      </c>
      <c r="E38" s="134">
        <v>500</v>
      </c>
      <c r="F38" s="134">
        <v>1000</v>
      </c>
      <c r="G38" s="136">
        <v>250</v>
      </c>
      <c r="H38" s="136">
        <v>200</v>
      </c>
      <c r="I38" s="136">
        <v>200</v>
      </c>
      <c r="J38" s="41" t="s">
        <v>1362</v>
      </c>
    </row>
    <row r="39" spans="1:10">
      <c r="B39" s="46" t="s">
        <v>1365</v>
      </c>
      <c r="C39" s="135" t="s">
        <v>1366</v>
      </c>
      <c r="D39" s="134">
        <v>0</v>
      </c>
      <c r="E39" s="134">
        <v>500</v>
      </c>
      <c r="F39" s="134">
        <v>1000</v>
      </c>
      <c r="G39" s="136">
        <v>500</v>
      </c>
      <c r="H39" s="136">
        <v>400</v>
      </c>
      <c r="I39" s="136">
        <v>400</v>
      </c>
      <c r="J39" s="41" t="s">
        <v>1362</v>
      </c>
    </row>
    <row r="40" spans="1:10">
      <c r="B40" s="57" t="s">
        <v>171</v>
      </c>
      <c r="C40" s="137"/>
      <c r="D40" s="138"/>
      <c r="E40" s="138"/>
      <c r="F40" s="138"/>
      <c r="G40" s="139"/>
      <c r="H40" s="139"/>
      <c r="I40" s="139"/>
      <c r="J40" s="140"/>
    </row>
    <row r="41" spans="1:10">
      <c r="B41" s="46" t="s">
        <v>1367</v>
      </c>
      <c r="C41" s="135" t="s">
        <v>1368</v>
      </c>
      <c r="D41" s="134">
        <v>0</v>
      </c>
      <c r="E41" s="134">
        <v>0</v>
      </c>
      <c r="F41" s="134">
        <v>150</v>
      </c>
      <c r="G41" s="136">
        <v>150</v>
      </c>
      <c r="H41" s="136">
        <v>30</v>
      </c>
      <c r="I41" s="136">
        <v>30</v>
      </c>
      <c r="J41" s="41" t="s">
        <v>1362</v>
      </c>
    </row>
    <row r="42" spans="1:10">
      <c r="B42" s="141" t="s">
        <v>1369</v>
      </c>
      <c r="C42" s="135" t="s">
        <v>1369</v>
      </c>
      <c r="D42" s="134">
        <v>0</v>
      </c>
      <c r="E42" s="134">
        <v>0</v>
      </c>
      <c r="F42" s="134">
        <v>150</v>
      </c>
      <c r="G42" s="136">
        <v>250</v>
      </c>
      <c r="H42" s="136">
        <v>70</v>
      </c>
      <c r="I42" s="136">
        <v>70</v>
      </c>
      <c r="J42" s="41" t="s">
        <v>1362</v>
      </c>
    </row>
    <row r="43" spans="1:10">
      <c r="B43" s="141" t="s">
        <v>1370</v>
      </c>
      <c r="C43" s="135" t="s">
        <v>1370</v>
      </c>
      <c r="D43" s="134">
        <v>0</v>
      </c>
      <c r="E43" s="134">
        <v>0</v>
      </c>
      <c r="F43" s="134">
        <v>150</v>
      </c>
      <c r="G43" s="136">
        <v>500</v>
      </c>
      <c r="H43" s="136">
        <v>100</v>
      </c>
      <c r="I43" s="136">
        <v>100</v>
      </c>
      <c r="J43" s="41" t="s">
        <v>1362</v>
      </c>
    </row>
    <row r="44" spans="1:10">
      <c r="B44" s="141" t="s">
        <v>1371</v>
      </c>
      <c r="C44" s="135" t="s">
        <v>1371</v>
      </c>
      <c r="D44" s="134">
        <v>0</v>
      </c>
      <c r="E44" s="134">
        <v>0</v>
      </c>
      <c r="F44" s="134">
        <v>150</v>
      </c>
      <c r="G44" s="136">
        <v>500</v>
      </c>
      <c r="H44" s="136">
        <v>150</v>
      </c>
      <c r="I44" s="136">
        <v>150</v>
      </c>
      <c r="J44" s="41" t="s">
        <v>1362</v>
      </c>
    </row>
    <row r="45" spans="1:10">
      <c r="B45" s="141" t="s">
        <v>1372</v>
      </c>
      <c r="C45" s="135" t="s">
        <v>1372</v>
      </c>
      <c r="D45" s="134">
        <v>0</v>
      </c>
      <c r="E45" s="134">
        <v>0</v>
      </c>
      <c r="F45" s="134">
        <v>150</v>
      </c>
      <c r="G45" s="136">
        <v>500</v>
      </c>
      <c r="H45" s="136">
        <v>250</v>
      </c>
      <c r="I45" s="136">
        <v>250</v>
      </c>
      <c r="J45" s="41" t="s">
        <v>1362</v>
      </c>
    </row>
    <row r="46" spans="1:10" ht="15.75" customHeight="1">
      <c r="B46" s="141" t="s">
        <v>1373</v>
      </c>
      <c r="C46" s="135" t="s">
        <v>1374</v>
      </c>
      <c r="D46" s="134">
        <v>1500</v>
      </c>
      <c r="E46" s="134">
        <v>1500</v>
      </c>
      <c r="F46" s="134">
        <v>1500</v>
      </c>
      <c r="G46" s="134">
        <v>1500</v>
      </c>
      <c r="H46" s="134">
        <v>0</v>
      </c>
      <c r="I46" s="136">
        <v>0</v>
      </c>
      <c r="J46" s="41"/>
    </row>
    <row r="47" spans="1:10">
      <c r="B47" s="57" t="s">
        <v>1641</v>
      </c>
      <c r="C47" s="132"/>
      <c r="D47" s="52"/>
      <c r="E47" s="52"/>
      <c r="F47" s="52"/>
      <c r="G47" s="58"/>
      <c r="H47" s="58"/>
      <c r="I47" s="58"/>
      <c r="J47" s="40"/>
    </row>
    <row r="48" spans="1:10">
      <c r="A48" s="55" t="s">
        <v>181</v>
      </c>
      <c r="B48" s="55"/>
      <c r="C48" s="131"/>
      <c r="D48" s="51"/>
      <c r="E48" s="51"/>
      <c r="F48" s="51"/>
      <c r="G48" s="56"/>
      <c r="H48" s="56"/>
      <c r="I48" s="56"/>
      <c r="J48" s="39"/>
    </row>
    <row r="49" spans="2:10" ht="21.75" customHeight="1">
      <c r="B49" s="57" t="s">
        <v>1375</v>
      </c>
      <c r="C49" s="132"/>
      <c r="D49" s="52"/>
      <c r="E49" s="52"/>
      <c r="F49" s="52"/>
      <c r="G49" s="58"/>
      <c r="H49" s="58"/>
      <c r="I49" s="58"/>
      <c r="J49" s="40"/>
    </row>
    <row r="50" spans="2:10">
      <c r="B50" s="46" t="s">
        <v>18</v>
      </c>
      <c r="C50" s="133" t="s">
        <v>1376</v>
      </c>
      <c r="D50" s="134">
        <v>0</v>
      </c>
      <c r="E50" s="134">
        <v>1500</v>
      </c>
      <c r="F50" s="134">
        <v>2500</v>
      </c>
      <c r="G50" s="17">
        <v>400</v>
      </c>
      <c r="H50" s="17">
        <v>300</v>
      </c>
      <c r="I50" s="47">
        <v>300</v>
      </c>
      <c r="J50" s="42" t="s">
        <v>1338</v>
      </c>
    </row>
    <row r="51" spans="2:10">
      <c r="B51" s="46" t="s">
        <v>21</v>
      </c>
      <c r="C51" s="133" t="s">
        <v>1377</v>
      </c>
      <c r="D51" s="134">
        <v>0</v>
      </c>
      <c r="E51" s="134">
        <v>1500</v>
      </c>
      <c r="F51" s="134">
        <v>2500</v>
      </c>
      <c r="G51" s="17">
        <v>500</v>
      </c>
      <c r="H51" s="17">
        <v>350</v>
      </c>
      <c r="I51" s="47">
        <v>350</v>
      </c>
      <c r="J51" s="42" t="s">
        <v>1338</v>
      </c>
    </row>
    <row r="52" spans="2:10">
      <c r="B52" s="46" t="s">
        <v>1340</v>
      </c>
      <c r="C52" s="133" t="s">
        <v>1378</v>
      </c>
      <c r="D52" s="134">
        <v>0</v>
      </c>
      <c r="E52" s="134">
        <v>1500</v>
      </c>
      <c r="F52" s="134">
        <v>2500</v>
      </c>
      <c r="G52" s="17">
        <v>600</v>
      </c>
      <c r="H52" s="17">
        <v>400</v>
      </c>
      <c r="I52" s="47">
        <v>400</v>
      </c>
      <c r="J52" s="42" t="s">
        <v>1338</v>
      </c>
    </row>
    <row r="53" spans="2:10">
      <c r="B53" s="46" t="s">
        <v>24</v>
      </c>
      <c r="C53" s="133" t="s">
        <v>1379</v>
      </c>
      <c r="D53" s="134">
        <v>0</v>
      </c>
      <c r="E53" s="134">
        <v>1500</v>
      </c>
      <c r="F53" s="134">
        <v>2500</v>
      </c>
      <c r="G53" s="17">
        <v>700</v>
      </c>
      <c r="H53" s="17">
        <v>450</v>
      </c>
      <c r="I53" s="47">
        <v>450</v>
      </c>
      <c r="J53" s="42" t="s">
        <v>1338</v>
      </c>
    </row>
    <row r="54" spans="2:10">
      <c r="B54" s="46" t="s">
        <v>313</v>
      </c>
      <c r="C54" s="133" t="s">
        <v>1380</v>
      </c>
      <c r="D54" s="134">
        <v>0</v>
      </c>
      <c r="E54" s="134">
        <v>1500</v>
      </c>
      <c r="F54" s="134">
        <v>2500</v>
      </c>
      <c r="G54" s="17">
        <v>800</v>
      </c>
      <c r="H54" s="17">
        <v>500</v>
      </c>
      <c r="I54" s="47">
        <v>500</v>
      </c>
      <c r="J54" s="42" t="s">
        <v>1338</v>
      </c>
    </row>
    <row r="55" spans="2:10">
      <c r="B55" s="46" t="s">
        <v>33</v>
      </c>
      <c r="C55" s="133" t="s">
        <v>1381</v>
      </c>
      <c r="D55" s="134">
        <v>0</v>
      </c>
      <c r="E55" s="134">
        <v>1500</v>
      </c>
      <c r="F55" s="134">
        <v>2500</v>
      </c>
      <c r="G55" s="17">
        <v>900</v>
      </c>
      <c r="H55" s="17">
        <v>600</v>
      </c>
      <c r="I55" s="47">
        <v>600</v>
      </c>
      <c r="J55" s="42" t="s">
        <v>1338</v>
      </c>
    </row>
    <row r="56" spans="2:10">
      <c r="B56" s="46" t="s">
        <v>36</v>
      </c>
      <c r="C56" s="133" t="s">
        <v>1382</v>
      </c>
      <c r="D56" s="134">
        <v>0</v>
      </c>
      <c r="E56" s="134">
        <v>1500</v>
      </c>
      <c r="F56" s="134">
        <v>2500</v>
      </c>
      <c r="G56" s="17">
        <v>1000</v>
      </c>
      <c r="H56" s="17">
        <v>700</v>
      </c>
      <c r="I56" s="47">
        <v>700</v>
      </c>
      <c r="J56" s="42" t="s">
        <v>1338</v>
      </c>
    </row>
    <row r="57" spans="2:10">
      <c r="B57" s="46" t="s">
        <v>1221</v>
      </c>
      <c r="C57" s="133" t="s">
        <v>1383</v>
      </c>
      <c r="D57" s="134">
        <v>0</v>
      </c>
      <c r="E57" s="134">
        <v>1500</v>
      </c>
      <c r="F57" s="134">
        <v>2500</v>
      </c>
      <c r="G57" s="17">
        <v>1200</v>
      </c>
      <c r="H57" s="17">
        <v>900</v>
      </c>
      <c r="I57" s="47">
        <v>900</v>
      </c>
      <c r="J57" s="42" t="s">
        <v>1338</v>
      </c>
    </row>
    <row r="58" spans="2:10">
      <c r="B58" s="46" t="s">
        <v>46</v>
      </c>
      <c r="C58" s="133" t="s">
        <v>1384</v>
      </c>
      <c r="D58" s="134">
        <v>0</v>
      </c>
      <c r="E58" s="134">
        <v>1500</v>
      </c>
      <c r="F58" s="134">
        <v>2500</v>
      </c>
      <c r="G58" s="17">
        <v>1500</v>
      </c>
      <c r="H58" s="17">
        <v>1000</v>
      </c>
      <c r="I58" s="47">
        <v>1000</v>
      </c>
      <c r="J58" s="42" t="s">
        <v>1338</v>
      </c>
    </row>
    <row r="59" spans="2:10" ht="19.649999999999999" customHeight="1">
      <c r="B59" s="57" t="s">
        <v>1348</v>
      </c>
      <c r="C59" s="132"/>
      <c r="D59" s="52"/>
      <c r="E59" s="58"/>
      <c r="F59" s="58"/>
      <c r="G59" s="58"/>
      <c r="H59" s="58"/>
      <c r="I59" s="58"/>
      <c r="J59" s="40"/>
    </row>
    <row r="60" spans="2:10">
      <c r="B60" s="46" t="s">
        <v>18</v>
      </c>
      <c r="C60" s="133" t="s">
        <v>1376</v>
      </c>
      <c r="D60" s="134">
        <v>0</v>
      </c>
      <c r="E60" s="134">
        <v>1500</v>
      </c>
      <c r="F60" s="134">
        <v>2500</v>
      </c>
      <c r="G60" s="17">
        <v>600</v>
      </c>
      <c r="H60" s="17">
        <v>500</v>
      </c>
      <c r="I60" s="47">
        <v>500</v>
      </c>
      <c r="J60" s="41" t="s">
        <v>1385</v>
      </c>
    </row>
    <row r="61" spans="2:10">
      <c r="B61" s="46" t="s">
        <v>21</v>
      </c>
      <c r="C61" s="133" t="s">
        <v>1377</v>
      </c>
      <c r="D61" s="134">
        <v>0</v>
      </c>
      <c r="E61" s="134">
        <v>1500</v>
      </c>
      <c r="F61" s="134">
        <v>2500</v>
      </c>
      <c r="G61" s="17">
        <v>700</v>
      </c>
      <c r="H61" s="17">
        <v>550</v>
      </c>
      <c r="I61" s="47">
        <v>550</v>
      </c>
      <c r="J61" s="41" t="s">
        <v>1385</v>
      </c>
    </row>
    <row r="62" spans="2:10">
      <c r="B62" s="46" t="s">
        <v>1340</v>
      </c>
      <c r="C62" s="133" t="s">
        <v>1378</v>
      </c>
      <c r="D62" s="134">
        <v>0</v>
      </c>
      <c r="E62" s="134">
        <v>1500</v>
      </c>
      <c r="F62" s="134">
        <v>2500</v>
      </c>
      <c r="G62" s="17">
        <v>800</v>
      </c>
      <c r="H62" s="17">
        <v>650</v>
      </c>
      <c r="I62" s="47">
        <v>650</v>
      </c>
      <c r="J62" s="41" t="s">
        <v>1385</v>
      </c>
    </row>
    <row r="63" spans="2:10">
      <c r="B63" s="46" t="s">
        <v>24</v>
      </c>
      <c r="C63" s="133" t="s">
        <v>1379</v>
      </c>
      <c r="D63" s="134">
        <v>0</v>
      </c>
      <c r="E63" s="134">
        <v>1500</v>
      </c>
      <c r="F63" s="134">
        <v>2500</v>
      </c>
      <c r="G63" s="17">
        <v>900</v>
      </c>
      <c r="H63" s="17">
        <v>750</v>
      </c>
      <c r="I63" s="47">
        <v>750</v>
      </c>
      <c r="J63" s="41" t="s">
        <v>1385</v>
      </c>
    </row>
    <row r="64" spans="2:10">
      <c r="B64" s="46" t="s">
        <v>313</v>
      </c>
      <c r="C64" s="133" t="s">
        <v>1380</v>
      </c>
      <c r="D64" s="134">
        <v>0</v>
      </c>
      <c r="E64" s="134">
        <v>1500</v>
      </c>
      <c r="F64" s="134">
        <v>2500</v>
      </c>
      <c r="G64" s="17">
        <v>1000</v>
      </c>
      <c r="H64" s="17">
        <v>850</v>
      </c>
      <c r="I64" s="47">
        <v>850</v>
      </c>
      <c r="J64" s="41" t="s">
        <v>1385</v>
      </c>
    </row>
    <row r="65" spans="2:10">
      <c r="B65" s="46" t="s">
        <v>33</v>
      </c>
      <c r="C65" s="133" t="s">
        <v>1381</v>
      </c>
      <c r="D65" s="134">
        <v>0</v>
      </c>
      <c r="E65" s="134">
        <v>1500</v>
      </c>
      <c r="F65" s="134">
        <v>2500</v>
      </c>
      <c r="G65" s="17">
        <v>1300</v>
      </c>
      <c r="H65" s="17">
        <v>900</v>
      </c>
      <c r="I65" s="47">
        <v>900</v>
      </c>
      <c r="J65" s="41" t="s">
        <v>1385</v>
      </c>
    </row>
    <row r="66" spans="2:10">
      <c r="B66" s="46" t="s">
        <v>36</v>
      </c>
      <c r="C66" s="133" t="s">
        <v>1382</v>
      </c>
      <c r="D66" s="134">
        <v>0</v>
      </c>
      <c r="E66" s="134">
        <v>1500</v>
      </c>
      <c r="F66" s="134">
        <v>2500</v>
      </c>
      <c r="G66" s="17">
        <v>1500</v>
      </c>
      <c r="H66" s="17">
        <v>1000</v>
      </c>
      <c r="I66" s="47">
        <v>1000</v>
      </c>
      <c r="J66" s="41" t="s">
        <v>1385</v>
      </c>
    </row>
    <row r="67" spans="2:10">
      <c r="B67" s="46" t="s">
        <v>1221</v>
      </c>
      <c r="C67" s="133" t="s">
        <v>1383</v>
      </c>
      <c r="D67" s="134">
        <v>0</v>
      </c>
      <c r="E67" s="134">
        <v>1500</v>
      </c>
      <c r="F67" s="134">
        <v>2500</v>
      </c>
      <c r="G67" s="17">
        <v>1500</v>
      </c>
      <c r="H67" s="17">
        <v>1300</v>
      </c>
      <c r="I67" s="47">
        <v>1300</v>
      </c>
      <c r="J67" s="41" t="s">
        <v>1385</v>
      </c>
    </row>
    <row r="68" spans="2:10">
      <c r="B68" s="46" t="s">
        <v>46</v>
      </c>
      <c r="C68" s="133" t="s">
        <v>1384</v>
      </c>
      <c r="D68" s="134">
        <v>0</v>
      </c>
      <c r="E68" s="134">
        <v>1500</v>
      </c>
      <c r="F68" s="134">
        <v>2500</v>
      </c>
      <c r="G68" s="17">
        <v>1800</v>
      </c>
      <c r="H68" s="17">
        <v>1600</v>
      </c>
      <c r="I68" s="47">
        <v>1600</v>
      </c>
      <c r="J68" s="41" t="s">
        <v>1385</v>
      </c>
    </row>
    <row r="69" spans="2:10">
      <c r="B69" s="57" t="s">
        <v>67</v>
      </c>
      <c r="C69" s="132"/>
      <c r="D69" s="52"/>
      <c r="E69" s="52"/>
      <c r="F69" s="52"/>
      <c r="G69" s="58"/>
      <c r="H69" s="58"/>
      <c r="I69" s="58"/>
      <c r="J69" s="40"/>
    </row>
    <row r="70" spans="2:10">
      <c r="B70" s="46" t="s">
        <v>68</v>
      </c>
      <c r="C70" s="133" t="s">
        <v>1386</v>
      </c>
      <c r="D70" s="134">
        <v>0</v>
      </c>
      <c r="E70" s="134">
        <v>500</v>
      </c>
      <c r="F70" s="134">
        <v>500</v>
      </c>
      <c r="G70" s="47">
        <v>170</v>
      </c>
      <c r="H70" s="47">
        <v>170</v>
      </c>
      <c r="I70" s="47">
        <v>170</v>
      </c>
      <c r="J70" s="42" t="s">
        <v>1387</v>
      </c>
    </row>
    <row r="71" spans="2:10">
      <c r="B71" s="46" t="s">
        <v>74</v>
      </c>
      <c r="C71" s="133" t="s">
        <v>1388</v>
      </c>
      <c r="D71" s="134">
        <v>0</v>
      </c>
      <c r="E71" s="134">
        <v>500</v>
      </c>
      <c r="F71" s="134">
        <v>500</v>
      </c>
      <c r="G71" s="47">
        <v>190</v>
      </c>
      <c r="H71" s="47">
        <v>190</v>
      </c>
      <c r="I71" s="47">
        <v>190</v>
      </c>
      <c r="J71" s="42" t="s">
        <v>1387</v>
      </c>
    </row>
    <row r="72" spans="2:10">
      <c r="B72" s="46" t="s">
        <v>79</v>
      </c>
      <c r="C72" s="133" t="s">
        <v>1389</v>
      </c>
      <c r="D72" s="134">
        <v>0</v>
      </c>
      <c r="E72" s="134">
        <v>500</v>
      </c>
      <c r="F72" s="134">
        <v>500</v>
      </c>
      <c r="G72" s="47">
        <v>230</v>
      </c>
      <c r="H72" s="47">
        <v>230</v>
      </c>
      <c r="I72" s="47">
        <v>230</v>
      </c>
      <c r="J72" s="42" t="s">
        <v>1387</v>
      </c>
    </row>
    <row r="73" spans="2:10">
      <c r="B73" s="46" t="s">
        <v>84</v>
      </c>
      <c r="C73" s="133" t="s">
        <v>1390</v>
      </c>
      <c r="D73" s="134">
        <v>0</v>
      </c>
      <c r="E73" s="134">
        <v>500</v>
      </c>
      <c r="F73" s="134">
        <v>500</v>
      </c>
      <c r="G73" s="47">
        <v>350</v>
      </c>
      <c r="H73" s="47">
        <v>350</v>
      </c>
      <c r="I73" s="47">
        <v>350</v>
      </c>
      <c r="J73" s="42" t="s">
        <v>1387</v>
      </c>
    </row>
    <row r="74" spans="2:10">
      <c r="B74" s="46" t="s">
        <v>1231</v>
      </c>
      <c r="C74" s="133" t="s">
        <v>1391</v>
      </c>
      <c r="D74" s="134">
        <v>0</v>
      </c>
      <c r="E74" s="134">
        <v>500</v>
      </c>
      <c r="F74" s="134">
        <v>500</v>
      </c>
      <c r="G74" s="47">
        <v>450</v>
      </c>
      <c r="H74" s="47">
        <v>450</v>
      </c>
      <c r="I74" s="47">
        <v>450</v>
      </c>
      <c r="J74" s="42" t="s">
        <v>1387</v>
      </c>
    </row>
    <row r="75" spans="2:10">
      <c r="B75" s="46" t="s">
        <v>250</v>
      </c>
      <c r="C75" s="133" t="s">
        <v>1392</v>
      </c>
      <c r="D75" s="134">
        <v>0</v>
      </c>
      <c r="E75" s="134">
        <v>500</v>
      </c>
      <c r="F75" s="134">
        <v>500</v>
      </c>
      <c r="G75" s="47">
        <v>550</v>
      </c>
      <c r="H75" s="47">
        <v>550</v>
      </c>
      <c r="I75" s="47">
        <v>550</v>
      </c>
      <c r="J75" s="42" t="s">
        <v>1387</v>
      </c>
    </row>
    <row r="76" spans="2:10">
      <c r="B76" s="57" t="s">
        <v>1640</v>
      </c>
      <c r="C76" s="132"/>
      <c r="D76" s="52"/>
      <c r="E76" s="52"/>
      <c r="F76" s="52"/>
      <c r="G76" s="58"/>
      <c r="H76" s="58"/>
      <c r="I76" s="58"/>
      <c r="J76" s="40"/>
    </row>
    <row r="77" spans="2:10">
      <c r="B77" s="46" t="s">
        <v>1360</v>
      </c>
      <c r="C77" s="135" t="s">
        <v>1394</v>
      </c>
      <c r="D77" s="134">
        <v>0</v>
      </c>
      <c r="E77" s="134">
        <v>500</v>
      </c>
      <c r="F77" s="134">
        <v>1000</v>
      </c>
      <c r="G77" s="136">
        <v>150</v>
      </c>
      <c r="H77" s="136">
        <v>100</v>
      </c>
      <c r="I77" s="136">
        <v>100</v>
      </c>
      <c r="J77" s="41" t="s">
        <v>1362</v>
      </c>
    </row>
    <row r="78" spans="2:10">
      <c r="B78" s="46" t="s">
        <v>1363</v>
      </c>
      <c r="C78" s="135" t="s">
        <v>1395</v>
      </c>
      <c r="D78" s="134">
        <v>0</v>
      </c>
      <c r="E78" s="134">
        <v>500</v>
      </c>
      <c r="F78" s="134">
        <v>1000</v>
      </c>
      <c r="G78" s="136">
        <v>250</v>
      </c>
      <c r="H78" s="136">
        <v>200</v>
      </c>
      <c r="I78" s="136">
        <v>200</v>
      </c>
      <c r="J78" s="41" t="s">
        <v>1362</v>
      </c>
    </row>
    <row r="79" spans="2:10">
      <c r="B79" s="46" t="s">
        <v>1365</v>
      </c>
      <c r="C79" s="135" t="s">
        <v>1396</v>
      </c>
      <c r="D79" s="134">
        <v>0</v>
      </c>
      <c r="E79" s="134">
        <v>500</v>
      </c>
      <c r="F79" s="134">
        <v>1000</v>
      </c>
      <c r="G79" s="136">
        <v>500</v>
      </c>
      <c r="H79" s="136">
        <v>400</v>
      </c>
      <c r="I79" s="136">
        <v>400</v>
      </c>
      <c r="J79" s="41" t="s">
        <v>1362</v>
      </c>
    </row>
    <row r="80" spans="2:10">
      <c r="B80" s="57" t="s">
        <v>171</v>
      </c>
      <c r="C80" s="137"/>
      <c r="D80" s="138"/>
      <c r="E80" s="138"/>
      <c r="F80" s="138"/>
      <c r="G80" s="139"/>
      <c r="H80" s="139"/>
      <c r="I80" s="139"/>
      <c r="J80" s="140"/>
    </row>
    <row r="81" spans="2:10">
      <c r="B81" s="46" t="s">
        <v>1397</v>
      </c>
      <c r="C81" s="135" t="s">
        <v>1398</v>
      </c>
      <c r="D81" s="134">
        <v>0</v>
      </c>
      <c r="E81" s="134">
        <v>0</v>
      </c>
      <c r="F81" s="134">
        <v>150</v>
      </c>
      <c r="G81" s="136">
        <v>150</v>
      </c>
      <c r="H81" s="136">
        <v>30</v>
      </c>
      <c r="I81" s="136">
        <v>30</v>
      </c>
      <c r="J81" s="41" t="s">
        <v>1362</v>
      </c>
    </row>
    <row r="82" spans="2:10">
      <c r="B82" s="141" t="s">
        <v>1399</v>
      </c>
      <c r="C82" s="135" t="s">
        <v>1399</v>
      </c>
      <c r="D82" s="134">
        <v>0</v>
      </c>
      <c r="E82" s="134">
        <v>0</v>
      </c>
      <c r="F82" s="134">
        <v>150</v>
      </c>
      <c r="G82" s="136">
        <v>250</v>
      </c>
      <c r="H82" s="136">
        <v>70</v>
      </c>
      <c r="I82" s="136">
        <v>70</v>
      </c>
      <c r="J82" s="41" t="s">
        <v>1362</v>
      </c>
    </row>
    <row r="83" spans="2:10">
      <c r="B83" s="141" t="s">
        <v>1400</v>
      </c>
      <c r="C83" s="135" t="s">
        <v>1400</v>
      </c>
      <c r="D83" s="134">
        <v>0</v>
      </c>
      <c r="E83" s="134">
        <v>0</v>
      </c>
      <c r="F83" s="134">
        <v>150</v>
      </c>
      <c r="G83" s="136">
        <v>500</v>
      </c>
      <c r="H83" s="136">
        <v>100</v>
      </c>
      <c r="I83" s="136">
        <v>100</v>
      </c>
      <c r="J83" s="41" t="s">
        <v>1362</v>
      </c>
    </row>
    <row r="84" spans="2:10">
      <c r="B84" s="141" t="s">
        <v>1401</v>
      </c>
      <c r="C84" s="135" t="s">
        <v>1401</v>
      </c>
      <c r="D84" s="134">
        <v>0</v>
      </c>
      <c r="E84" s="134">
        <v>0</v>
      </c>
      <c r="F84" s="134">
        <v>150</v>
      </c>
      <c r="G84" s="136">
        <v>500</v>
      </c>
      <c r="H84" s="136">
        <v>150</v>
      </c>
      <c r="I84" s="136">
        <v>150</v>
      </c>
      <c r="J84" s="41" t="s">
        <v>1362</v>
      </c>
    </row>
    <row r="85" spans="2:10">
      <c r="B85" s="141" t="s">
        <v>1402</v>
      </c>
      <c r="C85" s="135" t="s">
        <v>1402</v>
      </c>
      <c r="D85" s="134">
        <v>0</v>
      </c>
      <c r="E85" s="134">
        <v>0</v>
      </c>
      <c r="F85" s="134">
        <v>150</v>
      </c>
      <c r="G85" s="136">
        <v>500</v>
      </c>
      <c r="H85" s="136">
        <v>250</v>
      </c>
      <c r="I85" s="136">
        <v>250</v>
      </c>
      <c r="J85" s="41" t="s">
        <v>1362</v>
      </c>
    </row>
    <row r="86" spans="2:10">
      <c r="B86" s="141" t="s">
        <v>1373</v>
      </c>
      <c r="C86" s="135" t="s">
        <v>1374</v>
      </c>
      <c r="D86" s="134">
        <v>1500</v>
      </c>
      <c r="E86" s="134">
        <v>1500</v>
      </c>
      <c r="F86" s="134">
        <v>1500</v>
      </c>
      <c r="G86" s="134">
        <v>1500</v>
      </c>
      <c r="H86" s="134">
        <v>0</v>
      </c>
      <c r="I86" s="136">
        <v>0</v>
      </c>
      <c r="J86" s="41"/>
    </row>
    <row r="87" spans="2:10" ht="20.399999999999999" customHeight="1">
      <c r="B87" s="57" t="s">
        <v>1403</v>
      </c>
      <c r="C87" s="132"/>
      <c r="D87" s="52"/>
      <c r="E87" s="52"/>
      <c r="F87" s="52"/>
      <c r="G87" s="58"/>
      <c r="H87" s="58"/>
      <c r="I87" s="58"/>
      <c r="J87" s="40"/>
    </row>
    <row r="88" spans="2:10">
      <c r="B88" s="46" t="s">
        <v>1404</v>
      </c>
      <c r="C88" s="135" t="s">
        <v>1405</v>
      </c>
      <c r="D88" s="134">
        <v>0</v>
      </c>
      <c r="E88" s="134">
        <v>0</v>
      </c>
      <c r="F88" s="134">
        <v>0</v>
      </c>
      <c r="G88" s="136">
        <v>200</v>
      </c>
      <c r="H88" s="136">
        <v>150</v>
      </c>
      <c r="I88" s="47">
        <v>150</v>
      </c>
      <c r="J88" s="42"/>
    </row>
    <row r="89" spans="2:10">
      <c r="B89" s="46" t="s">
        <v>1406</v>
      </c>
      <c r="C89" s="135" t="s">
        <v>1407</v>
      </c>
      <c r="D89" s="134">
        <v>0</v>
      </c>
      <c r="E89" s="134">
        <v>0</v>
      </c>
      <c r="F89" s="134">
        <v>0</v>
      </c>
      <c r="G89" s="136">
        <v>300</v>
      </c>
      <c r="H89" s="136">
        <v>200</v>
      </c>
      <c r="I89" s="47">
        <v>200</v>
      </c>
      <c r="J89" s="42"/>
    </row>
    <row r="90" spans="2:10">
      <c r="B90" s="46" t="s">
        <v>1408</v>
      </c>
      <c r="C90" s="135" t="s">
        <v>1409</v>
      </c>
      <c r="D90" s="134">
        <v>0</v>
      </c>
      <c r="E90" s="134">
        <v>0</v>
      </c>
      <c r="F90" s="134">
        <v>0</v>
      </c>
      <c r="G90" s="136">
        <v>400</v>
      </c>
      <c r="H90" s="136">
        <v>250</v>
      </c>
      <c r="I90" s="47">
        <v>250</v>
      </c>
      <c r="J90" s="42"/>
    </row>
    <row r="91" spans="2:10">
      <c r="B91" s="46" t="s">
        <v>1410</v>
      </c>
      <c r="C91" s="135" t="s">
        <v>1411</v>
      </c>
      <c r="D91" s="134">
        <v>0</v>
      </c>
      <c r="E91" s="134">
        <v>0</v>
      </c>
      <c r="F91" s="134">
        <v>0</v>
      </c>
      <c r="G91" s="136">
        <v>500</v>
      </c>
      <c r="H91" s="136">
        <v>300</v>
      </c>
      <c r="I91" s="47">
        <v>300</v>
      </c>
      <c r="J91" s="42"/>
    </row>
    <row r="92" spans="2:10">
      <c r="B92" s="46" t="s">
        <v>1412</v>
      </c>
      <c r="C92" s="135" t="s">
        <v>1413</v>
      </c>
      <c r="D92" s="134">
        <v>0</v>
      </c>
      <c r="E92" s="134">
        <v>0</v>
      </c>
      <c r="F92" s="134">
        <v>0</v>
      </c>
      <c r="G92" s="136">
        <v>600</v>
      </c>
      <c r="H92" s="136">
        <v>350</v>
      </c>
      <c r="I92" s="47">
        <v>350</v>
      </c>
      <c r="J92" s="42"/>
    </row>
    <row r="93" spans="2:10">
      <c r="B93" s="46" t="s">
        <v>1414</v>
      </c>
      <c r="C93" s="135" t="s">
        <v>1415</v>
      </c>
      <c r="D93" s="134">
        <v>0</v>
      </c>
      <c r="E93" s="134">
        <v>0</v>
      </c>
      <c r="F93" s="134">
        <v>0</v>
      </c>
      <c r="G93" s="136">
        <v>700</v>
      </c>
      <c r="H93" s="136">
        <v>400</v>
      </c>
      <c r="I93" s="47">
        <v>400</v>
      </c>
      <c r="J93" s="42"/>
    </row>
    <row r="94" spans="2:10">
      <c r="B94" s="46" t="s">
        <v>1416</v>
      </c>
      <c r="C94" s="135" t="s">
        <v>1417</v>
      </c>
      <c r="D94" s="134">
        <v>0</v>
      </c>
      <c r="E94" s="134">
        <v>0</v>
      </c>
      <c r="F94" s="134">
        <v>0</v>
      </c>
      <c r="G94" s="136">
        <v>800</v>
      </c>
      <c r="H94" s="136">
        <v>450</v>
      </c>
      <c r="I94" s="47">
        <v>450</v>
      </c>
      <c r="J94" s="42"/>
    </row>
    <row r="95" spans="2:10">
      <c r="B95" s="46" t="s">
        <v>1418</v>
      </c>
      <c r="C95" s="135" t="s">
        <v>1419</v>
      </c>
      <c r="D95" s="134">
        <v>0</v>
      </c>
      <c r="E95" s="134">
        <v>0</v>
      </c>
      <c r="F95" s="134">
        <v>0</v>
      </c>
      <c r="G95" s="136">
        <v>2000</v>
      </c>
      <c r="H95" s="136">
        <v>1500</v>
      </c>
      <c r="I95" s="47">
        <v>1500</v>
      </c>
      <c r="J95" s="42"/>
    </row>
    <row r="96" spans="2:10">
      <c r="B96" s="46" t="s">
        <v>1420</v>
      </c>
      <c r="C96" s="135" t="s">
        <v>1419</v>
      </c>
      <c r="D96" s="134"/>
      <c r="E96" s="134">
        <v>0</v>
      </c>
      <c r="F96" s="134">
        <v>0</v>
      </c>
      <c r="G96" s="136">
        <v>4000</v>
      </c>
      <c r="H96" s="136">
        <v>3000</v>
      </c>
      <c r="I96" s="47">
        <v>3000</v>
      </c>
      <c r="J96" s="42"/>
    </row>
    <row r="97" spans="1:10">
      <c r="A97" s="55" t="s">
        <v>346</v>
      </c>
      <c r="B97" s="55"/>
      <c r="C97" s="131"/>
      <c r="D97" s="51"/>
      <c r="E97" s="51"/>
      <c r="F97" s="51"/>
      <c r="G97" s="56"/>
      <c r="H97" s="56"/>
      <c r="I97" s="56"/>
      <c r="J97" s="39"/>
    </row>
    <row r="98" spans="1:10">
      <c r="B98" s="57" t="s">
        <v>1375</v>
      </c>
      <c r="C98" s="132"/>
      <c r="D98" s="52"/>
      <c r="E98" s="52"/>
      <c r="F98" s="52"/>
      <c r="G98" s="58"/>
      <c r="H98" s="58"/>
      <c r="I98" s="58"/>
      <c r="J98" s="40"/>
    </row>
    <row r="99" spans="1:10">
      <c r="B99" s="46" t="s">
        <v>18</v>
      </c>
      <c r="C99" s="133" t="s">
        <v>1376</v>
      </c>
      <c r="D99" s="134">
        <v>0</v>
      </c>
      <c r="E99" s="134">
        <v>1500</v>
      </c>
      <c r="F99" s="134">
        <v>2500</v>
      </c>
      <c r="G99" s="17">
        <v>400</v>
      </c>
      <c r="H99" s="17">
        <v>300</v>
      </c>
      <c r="I99" s="47">
        <v>300</v>
      </c>
      <c r="J99" s="42" t="s">
        <v>1338</v>
      </c>
    </row>
    <row r="100" spans="1:10">
      <c r="B100" s="46" t="s">
        <v>21</v>
      </c>
      <c r="C100" s="133" t="s">
        <v>1377</v>
      </c>
      <c r="D100" s="134">
        <v>0</v>
      </c>
      <c r="E100" s="134">
        <v>1500</v>
      </c>
      <c r="F100" s="134">
        <v>2500</v>
      </c>
      <c r="G100" s="17">
        <v>500</v>
      </c>
      <c r="H100" s="17">
        <v>350</v>
      </c>
      <c r="I100" s="47">
        <v>350</v>
      </c>
      <c r="J100" s="42" t="s">
        <v>1338</v>
      </c>
    </row>
    <row r="101" spans="1:10">
      <c r="B101" s="46" t="s">
        <v>1340</v>
      </c>
      <c r="C101" s="133" t="s">
        <v>1378</v>
      </c>
      <c r="D101" s="134">
        <v>0</v>
      </c>
      <c r="E101" s="134">
        <v>1500</v>
      </c>
      <c r="F101" s="134">
        <v>2500</v>
      </c>
      <c r="G101" s="17">
        <v>600</v>
      </c>
      <c r="H101" s="17">
        <v>400</v>
      </c>
      <c r="I101" s="47">
        <v>400</v>
      </c>
      <c r="J101" s="42" t="s">
        <v>1338</v>
      </c>
    </row>
    <row r="102" spans="1:10">
      <c r="B102" s="46" t="s">
        <v>24</v>
      </c>
      <c r="C102" s="133" t="s">
        <v>1379</v>
      </c>
      <c r="D102" s="134">
        <v>0</v>
      </c>
      <c r="E102" s="134">
        <v>1500</v>
      </c>
      <c r="F102" s="134">
        <v>2500</v>
      </c>
      <c r="G102" s="17">
        <v>700</v>
      </c>
      <c r="H102" s="17">
        <v>450</v>
      </c>
      <c r="I102" s="47">
        <v>450</v>
      </c>
      <c r="J102" s="42" t="s">
        <v>1338</v>
      </c>
    </row>
    <row r="103" spans="1:10">
      <c r="B103" s="46" t="s">
        <v>313</v>
      </c>
      <c r="C103" s="133" t="s">
        <v>1380</v>
      </c>
      <c r="D103" s="134">
        <v>0</v>
      </c>
      <c r="E103" s="134">
        <v>1500</v>
      </c>
      <c r="F103" s="134">
        <v>2500</v>
      </c>
      <c r="G103" s="17">
        <v>800</v>
      </c>
      <c r="H103" s="17">
        <v>500</v>
      </c>
      <c r="I103" s="47">
        <v>500</v>
      </c>
      <c r="J103" s="42" t="s">
        <v>1338</v>
      </c>
    </row>
    <row r="104" spans="1:10">
      <c r="B104" s="46" t="s">
        <v>33</v>
      </c>
      <c r="C104" s="133" t="s">
        <v>1381</v>
      </c>
      <c r="D104" s="134">
        <v>0</v>
      </c>
      <c r="E104" s="134">
        <v>1500</v>
      </c>
      <c r="F104" s="134">
        <v>2500</v>
      </c>
      <c r="G104" s="17">
        <v>900</v>
      </c>
      <c r="H104" s="17">
        <v>600</v>
      </c>
      <c r="I104" s="47">
        <v>600</v>
      </c>
      <c r="J104" s="42" t="s">
        <v>1338</v>
      </c>
    </row>
    <row r="105" spans="1:10">
      <c r="B105" s="46" t="s">
        <v>36</v>
      </c>
      <c r="C105" s="133" t="s">
        <v>1382</v>
      </c>
      <c r="D105" s="134">
        <v>0</v>
      </c>
      <c r="E105" s="134">
        <v>1500</v>
      </c>
      <c r="F105" s="134">
        <v>2500</v>
      </c>
      <c r="G105" s="17">
        <v>1000</v>
      </c>
      <c r="H105" s="17">
        <v>700</v>
      </c>
      <c r="I105" s="47">
        <v>700</v>
      </c>
      <c r="J105" s="42" t="s">
        <v>1338</v>
      </c>
    </row>
    <row r="106" spans="1:10">
      <c r="B106" s="46" t="s">
        <v>1221</v>
      </c>
      <c r="C106" s="133" t="s">
        <v>1383</v>
      </c>
      <c r="D106" s="134">
        <v>0</v>
      </c>
      <c r="E106" s="134">
        <v>1500</v>
      </c>
      <c r="F106" s="134">
        <v>2500</v>
      </c>
      <c r="G106" s="17">
        <v>1200</v>
      </c>
      <c r="H106" s="17">
        <v>900</v>
      </c>
      <c r="I106" s="47">
        <v>900</v>
      </c>
      <c r="J106" s="42" t="s">
        <v>1338</v>
      </c>
    </row>
    <row r="107" spans="1:10">
      <c r="B107" s="46" t="s">
        <v>46</v>
      </c>
      <c r="C107" s="133" t="s">
        <v>1384</v>
      </c>
      <c r="D107" s="134">
        <v>0</v>
      </c>
      <c r="E107" s="134">
        <v>1500</v>
      </c>
      <c r="F107" s="134">
        <v>2500</v>
      </c>
      <c r="G107" s="17">
        <v>1500</v>
      </c>
      <c r="H107" s="17">
        <v>1000</v>
      </c>
      <c r="I107" s="47">
        <v>1000</v>
      </c>
      <c r="J107" s="42" t="s">
        <v>1338</v>
      </c>
    </row>
    <row r="108" spans="1:10" ht="19.649999999999999" customHeight="1">
      <c r="B108" s="57" t="s">
        <v>1348</v>
      </c>
      <c r="C108" s="132"/>
      <c r="D108" s="52"/>
      <c r="E108" s="58"/>
      <c r="F108" s="58"/>
      <c r="G108" s="58"/>
      <c r="H108" s="58"/>
      <c r="I108" s="58"/>
      <c r="J108" s="40"/>
    </row>
    <row r="109" spans="1:10">
      <c r="B109" s="46" t="s">
        <v>18</v>
      </c>
      <c r="C109" s="133" t="s">
        <v>1376</v>
      </c>
      <c r="D109" s="134">
        <v>0</v>
      </c>
      <c r="E109" s="134">
        <v>1500</v>
      </c>
      <c r="F109" s="134">
        <v>2500</v>
      </c>
      <c r="G109" s="17">
        <v>600</v>
      </c>
      <c r="H109" s="17">
        <v>500</v>
      </c>
      <c r="I109" s="47">
        <v>500</v>
      </c>
      <c r="J109" s="41" t="s">
        <v>1385</v>
      </c>
    </row>
    <row r="110" spans="1:10">
      <c r="B110" s="46" t="s">
        <v>21</v>
      </c>
      <c r="C110" s="133" t="s">
        <v>1377</v>
      </c>
      <c r="D110" s="134">
        <v>0</v>
      </c>
      <c r="E110" s="134">
        <v>1500</v>
      </c>
      <c r="F110" s="134">
        <v>2500</v>
      </c>
      <c r="G110" s="17">
        <v>700</v>
      </c>
      <c r="H110" s="17">
        <v>550</v>
      </c>
      <c r="I110" s="47">
        <v>550</v>
      </c>
      <c r="J110" s="41" t="s">
        <v>1385</v>
      </c>
    </row>
    <row r="111" spans="1:10">
      <c r="B111" s="46" t="s">
        <v>1340</v>
      </c>
      <c r="C111" s="133" t="s">
        <v>1378</v>
      </c>
      <c r="D111" s="134">
        <v>0</v>
      </c>
      <c r="E111" s="134">
        <v>1500</v>
      </c>
      <c r="F111" s="134">
        <v>2500</v>
      </c>
      <c r="G111" s="17">
        <v>800</v>
      </c>
      <c r="H111" s="17">
        <v>650</v>
      </c>
      <c r="I111" s="47">
        <v>650</v>
      </c>
      <c r="J111" s="41" t="s">
        <v>1385</v>
      </c>
    </row>
    <row r="112" spans="1:10">
      <c r="B112" s="46" t="s">
        <v>24</v>
      </c>
      <c r="C112" s="133" t="s">
        <v>1379</v>
      </c>
      <c r="D112" s="134">
        <v>0</v>
      </c>
      <c r="E112" s="134">
        <v>1500</v>
      </c>
      <c r="F112" s="134">
        <v>2500</v>
      </c>
      <c r="G112" s="17">
        <v>900</v>
      </c>
      <c r="H112" s="17">
        <v>750</v>
      </c>
      <c r="I112" s="47">
        <v>750</v>
      </c>
      <c r="J112" s="41" t="s">
        <v>1385</v>
      </c>
    </row>
    <row r="113" spans="1:10">
      <c r="B113" s="46" t="s">
        <v>313</v>
      </c>
      <c r="C113" s="133" t="s">
        <v>1380</v>
      </c>
      <c r="D113" s="134">
        <v>0</v>
      </c>
      <c r="E113" s="134">
        <v>1500</v>
      </c>
      <c r="F113" s="134">
        <v>2500</v>
      </c>
      <c r="G113" s="17">
        <v>1000</v>
      </c>
      <c r="H113" s="17">
        <v>850</v>
      </c>
      <c r="I113" s="47">
        <v>850</v>
      </c>
      <c r="J113" s="41" t="s">
        <v>1385</v>
      </c>
    </row>
    <row r="114" spans="1:10">
      <c r="B114" s="46" t="s">
        <v>33</v>
      </c>
      <c r="C114" s="133" t="s">
        <v>1381</v>
      </c>
      <c r="D114" s="134">
        <v>0</v>
      </c>
      <c r="E114" s="134">
        <v>1500</v>
      </c>
      <c r="F114" s="134">
        <v>2500</v>
      </c>
      <c r="G114" s="17">
        <v>1300</v>
      </c>
      <c r="H114" s="17">
        <v>900</v>
      </c>
      <c r="I114" s="47">
        <v>900</v>
      </c>
      <c r="J114" s="41" t="s">
        <v>1385</v>
      </c>
    </row>
    <row r="115" spans="1:10">
      <c r="B115" s="46" t="s">
        <v>36</v>
      </c>
      <c r="C115" s="133" t="s">
        <v>1382</v>
      </c>
      <c r="D115" s="134">
        <v>0</v>
      </c>
      <c r="E115" s="134">
        <v>1500</v>
      </c>
      <c r="F115" s="134">
        <v>2500</v>
      </c>
      <c r="G115" s="17">
        <v>1500</v>
      </c>
      <c r="H115" s="17">
        <v>1000</v>
      </c>
      <c r="I115" s="47">
        <v>1000</v>
      </c>
      <c r="J115" s="41" t="s">
        <v>1385</v>
      </c>
    </row>
    <row r="116" spans="1:10">
      <c r="B116" s="46" t="s">
        <v>1221</v>
      </c>
      <c r="C116" s="133" t="s">
        <v>1383</v>
      </c>
      <c r="D116" s="134">
        <v>0</v>
      </c>
      <c r="E116" s="134">
        <v>1500</v>
      </c>
      <c r="F116" s="134">
        <v>2500</v>
      </c>
      <c r="G116" s="17">
        <v>1500</v>
      </c>
      <c r="H116" s="17">
        <v>1300</v>
      </c>
      <c r="I116" s="47">
        <v>1300</v>
      </c>
      <c r="J116" s="41" t="s">
        <v>1385</v>
      </c>
    </row>
    <row r="117" spans="1:10">
      <c r="B117" s="142" t="s">
        <v>46</v>
      </c>
      <c r="C117" s="133" t="s">
        <v>1384</v>
      </c>
      <c r="D117" s="134">
        <v>0</v>
      </c>
      <c r="E117" s="134">
        <v>1500</v>
      </c>
      <c r="F117" s="134">
        <v>2500</v>
      </c>
      <c r="G117" s="17">
        <v>1800</v>
      </c>
      <c r="H117" s="17">
        <v>1600</v>
      </c>
      <c r="I117" s="47">
        <v>1600</v>
      </c>
      <c r="J117" s="41" t="s">
        <v>1385</v>
      </c>
    </row>
    <row r="118" spans="1:10">
      <c r="A118" s="55" t="s">
        <v>1421</v>
      </c>
      <c r="B118" s="55"/>
      <c r="C118" s="39"/>
      <c r="D118" s="51"/>
      <c r="E118" s="51"/>
      <c r="F118" s="51"/>
      <c r="G118" s="56"/>
      <c r="H118" s="56"/>
      <c r="I118" s="56"/>
      <c r="J118" s="39"/>
    </row>
    <row r="119" spans="1:10" ht="45" customHeight="1">
      <c r="A119" s="231" t="s">
        <v>1422</v>
      </c>
      <c r="B119" s="232"/>
      <c r="C119" s="232"/>
      <c r="D119" s="232"/>
      <c r="E119" s="232"/>
      <c r="F119" s="232"/>
      <c r="G119" s="232"/>
      <c r="H119" s="232"/>
      <c r="I119" s="232"/>
      <c r="J119" s="233"/>
    </row>
    <row r="120" spans="1:10">
      <c r="A120" s="143" t="s">
        <v>1423</v>
      </c>
      <c r="B120" s="143"/>
      <c r="C120" s="131"/>
      <c r="D120" s="51"/>
      <c r="E120" s="51"/>
      <c r="F120" s="51"/>
      <c r="G120" s="56"/>
      <c r="H120" s="56"/>
      <c r="I120" s="56"/>
      <c r="J120" s="39"/>
    </row>
    <row r="121" spans="1:10" ht="27" customHeight="1">
      <c r="B121" s="57" t="s">
        <v>1424</v>
      </c>
      <c r="C121" s="192"/>
      <c r="D121" s="193"/>
      <c r="E121" s="193"/>
      <c r="F121" s="193"/>
      <c r="G121" s="194"/>
      <c r="H121" s="194"/>
      <c r="I121" s="194"/>
      <c r="J121" s="195"/>
    </row>
    <row r="122" spans="1:10" ht="55.5" customHeight="1">
      <c r="A122"/>
      <c r="B122" s="148" t="s">
        <v>1425</v>
      </c>
      <c r="C122" s="149" t="s">
        <v>1426</v>
      </c>
      <c r="D122" s="150">
        <v>500</v>
      </c>
      <c r="E122" s="150">
        <v>500</v>
      </c>
      <c r="F122" s="150">
        <v>500</v>
      </c>
      <c r="G122" s="150">
        <v>300</v>
      </c>
      <c r="H122" s="150">
        <v>300</v>
      </c>
      <c r="I122" s="151">
        <v>300</v>
      </c>
      <c r="J122" s="152" t="s">
        <v>1427</v>
      </c>
    </row>
    <row r="123" spans="1:10" ht="39.6">
      <c r="A123"/>
      <c r="B123" s="148" t="s">
        <v>1428</v>
      </c>
      <c r="C123" s="153" t="s">
        <v>1429</v>
      </c>
      <c r="D123" s="154">
        <v>500</v>
      </c>
      <c r="E123" s="154">
        <v>500</v>
      </c>
      <c r="F123" s="154">
        <v>500</v>
      </c>
      <c r="G123" s="154">
        <v>100</v>
      </c>
      <c r="H123" s="154">
        <v>100</v>
      </c>
      <c r="I123" s="151">
        <v>100</v>
      </c>
      <c r="J123" s="155" t="s">
        <v>1427</v>
      </c>
    </row>
    <row r="124" spans="1:10" ht="16.5" customHeight="1">
      <c r="A124"/>
      <c r="B124" s="156" t="s">
        <v>1430</v>
      </c>
      <c r="C124" s="157" t="s">
        <v>1430</v>
      </c>
      <c r="D124" s="154">
        <v>500</v>
      </c>
      <c r="E124" s="154">
        <v>500</v>
      </c>
      <c r="F124" s="154">
        <v>500</v>
      </c>
      <c r="G124" s="154">
        <v>50</v>
      </c>
      <c r="H124" s="154">
        <v>50</v>
      </c>
      <c r="I124" s="151">
        <v>50</v>
      </c>
      <c r="J124" s="155" t="s">
        <v>1431</v>
      </c>
    </row>
    <row r="125" spans="1:10">
      <c r="A125"/>
      <c r="B125" s="156" t="s">
        <v>1432</v>
      </c>
      <c r="C125" s="157" t="s">
        <v>1432</v>
      </c>
      <c r="D125" s="154">
        <v>500</v>
      </c>
      <c r="E125" s="154">
        <v>500</v>
      </c>
      <c r="F125" s="154">
        <v>500</v>
      </c>
      <c r="G125" s="154">
        <v>50</v>
      </c>
      <c r="H125" s="154">
        <v>50</v>
      </c>
      <c r="I125" s="151">
        <v>50</v>
      </c>
      <c r="J125" s="155" t="s">
        <v>1431</v>
      </c>
    </row>
    <row r="126" spans="1:10" ht="28.8">
      <c r="A126"/>
      <c r="B126" s="158" t="s">
        <v>1433</v>
      </c>
      <c r="C126" s="157" t="s">
        <v>1434</v>
      </c>
      <c r="D126" s="154">
        <v>800</v>
      </c>
      <c r="E126" s="154">
        <v>800</v>
      </c>
      <c r="F126" s="154">
        <v>800</v>
      </c>
      <c r="G126" s="154">
        <v>25</v>
      </c>
      <c r="H126" s="154">
        <v>25</v>
      </c>
      <c r="I126" s="151">
        <v>25</v>
      </c>
      <c r="J126" s="155" t="s">
        <v>1435</v>
      </c>
    </row>
    <row r="127" spans="1:10" ht="28.8">
      <c r="A127"/>
      <c r="B127" s="158" t="s">
        <v>1436</v>
      </c>
      <c r="C127" s="157" t="s">
        <v>1437</v>
      </c>
      <c r="D127" s="154">
        <v>1050</v>
      </c>
      <c r="E127" s="154">
        <v>1050</v>
      </c>
      <c r="F127" s="154">
        <v>1050</v>
      </c>
      <c r="G127" s="154">
        <v>25</v>
      </c>
      <c r="H127" s="154">
        <v>25</v>
      </c>
      <c r="I127" s="151">
        <v>25</v>
      </c>
      <c r="J127" s="155" t="s">
        <v>1435</v>
      </c>
    </row>
    <row r="128" spans="1:10" ht="57.6">
      <c r="A128"/>
      <c r="B128" s="159" t="s">
        <v>1438</v>
      </c>
      <c r="C128" s="157" t="s">
        <v>1439</v>
      </c>
      <c r="D128" s="154">
        <v>1100</v>
      </c>
      <c r="E128" s="154">
        <v>1100</v>
      </c>
      <c r="F128" s="154">
        <v>1100</v>
      </c>
      <c r="G128" s="154">
        <v>50</v>
      </c>
      <c r="H128" s="154">
        <v>50</v>
      </c>
      <c r="I128" s="151">
        <v>50</v>
      </c>
      <c r="J128" s="155" t="s">
        <v>1440</v>
      </c>
    </row>
    <row r="129" spans="1:10" ht="57.6">
      <c r="A129"/>
      <c r="B129" s="159" t="s">
        <v>1441</v>
      </c>
      <c r="C129" s="157" t="s">
        <v>1442</v>
      </c>
      <c r="D129" s="154">
        <v>2000</v>
      </c>
      <c r="E129" s="154">
        <v>2000</v>
      </c>
      <c r="F129" s="154">
        <v>2000</v>
      </c>
      <c r="G129" s="154">
        <v>50</v>
      </c>
      <c r="H129" s="154">
        <v>50</v>
      </c>
      <c r="I129" s="151">
        <v>50</v>
      </c>
      <c r="J129" s="155" t="s">
        <v>1440</v>
      </c>
    </row>
    <row r="130" spans="1:10" ht="28.8">
      <c r="A130"/>
      <c r="B130" s="158" t="s">
        <v>1443</v>
      </c>
      <c r="C130" s="157" t="s">
        <v>1444</v>
      </c>
      <c r="D130" s="154">
        <v>1100</v>
      </c>
      <c r="E130" s="154">
        <v>1100</v>
      </c>
      <c r="F130" s="154">
        <v>1100</v>
      </c>
      <c r="G130" s="154">
        <v>25</v>
      </c>
      <c r="H130" s="154">
        <v>25</v>
      </c>
      <c r="I130" s="151">
        <v>25</v>
      </c>
      <c r="J130" s="155" t="s">
        <v>1435</v>
      </c>
    </row>
    <row r="131" spans="1:10" ht="28.8">
      <c r="A131"/>
      <c r="B131" s="158" t="s">
        <v>1445</v>
      </c>
      <c r="C131" s="157" t="s">
        <v>1446</v>
      </c>
      <c r="D131" s="154">
        <v>1500</v>
      </c>
      <c r="E131" s="154">
        <v>1500</v>
      </c>
      <c r="F131" s="154">
        <v>1500</v>
      </c>
      <c r="G131" s="154">
        <v>25</v>
      </c>
      <c r="H131" s="154">
        <v>25</v>
      </c>
      <c r="I131" s="151">
        <v>25</v>
      </c>
      <c r="J131" s="155" t="s">
        <v>1435</v>
      </c>
    </row>
    <row r="132" spans="1:10" ht="28.2" customHeight="1">
      <c r="A132"/>
      <c r="B132" s="159" t="s">
        <v>1447</v>
      </c>
      <c r="C132" s="157" t="s">
        <v>1448</v>
      </c>
      <c r="D132" s="154">
        <v>1550</v>
      </c>
      <c r="E132" s="154">
        <v>1550</v>
      </c>
      <c r="F132" s="154">
        <v>1550</v>
      </c>
      <c r="G132" s="154">
        <v>50</v>
      </c>
      <c r="H132" s="154">
        <v>50</v>
      </c>
      <c r="I132" s="151">
        <v>50</v>
      </c>
      <c r="J132" s="155" t="s">
        <v>1440</v>
      </c>
    </row>
    <row r="133" spans="1:10" ht="30.6" customHeight="1">
      <c r="A133"/>
      <c r="B133" s="159" t="s">
        <v>1449</v>
      </c>
      <c r="C133" s="157" t="s">
        <v>1450</v>
      </c>
      <c r="D133" s="154">
        <v>2800</v>
      </c>
      <c r="E133" s="154">
        <v>2800</v>
      </c>
      <c r="F133" s="154">
        <v>2800</v>
      </c>
      <c r="G133" s="154">
        <v>50</v>
      </c>
      <c r="H133" s="154">
        <v>50</v>
      </c>
      <c r="I133" s="151">
        <v>50</v>
      </c>
      <c r="J133" s="155" t="s">
        <v>1440</v>
      </c>
    </row>
    <row r="134" spans="1:10" ht="30.6" customHeight="1">
      <c r="A134"/>
      <c r="B134" s="158" t="s">
        <v>1451</v>
      </c>
      <c r="C134" s="157" t="s">
        <v>1452</v>
      </c>
      <c r="D134" s="154">
        <v>4350</v>
      </c>
      <c r="E134" s="154">
        <v>4350</v>
      </c>
      <c r="F134" s="154">
        <v>4350</v>
      </c>
      <c r="G134" s="154">
        <v>25</v>
      </c>
      <c r="H134" s="154">
        <v>25</v>
      </c>
      <c r="I134" s="151">
        <v>25</v>
      </c>
      <c r="J134" s="155" t="s">
        <v>1435</v>
      </c>
    </row>
    <row r="135" spans="1:10" ht="43.2">
      <c r="A135"/>
      <c r="B135" s="158" t="s">
        <v>1453</v>
      </c>
      <c r="C135" s="157" t="s">
        <v>1454</v>
      </c>
      <c r="D135" s="154">
        <v>5800</v>
      </c>
      <c r="E135" s="154">
        <v>5800</v>
      </c>
      <c r="F135" s="154">
        <v>5800</v>
      </c>
      <c r="G135" s="154">
        <v>25</v>
      </c>
      <c r="H135" s="154">
        <v>25</v>
      </c>
      <c r="I135" s="151">
        <v>25</v>
      </c>
      <c r="J135" s="155" t="s">
        <v>1435</v>
      </c>
    </row>
    <row r="136" spans="1:10" ht="72">
      <c r="A136"/>
      <c r="B136" s="159" t="s">
        <v>1455</v>
      </c>
      <c r="C136" s="157" t="s">
        <v>1456</v>
      </c>
      <c r="D136" s="154">
        <v>6150</v>
      </c>
      <c r="E136" s="154">
        <v>6150</v>
      </c>
      <c r="F136" s="154">
        <v>6150</v>
      </c>
      <c r="G136" s="154">
        <v>50</v>
      </c>
      <c r="H136" s="154">
        <v>50</v>
      </c>
      <c r="I136" s="151">
        <v>50</v>
      </c>
      <c r="J136" s="155" t="s">
        <v>1440</v>
      </c>
    </row>
    <row r="137" spans="1:10" ht="72">
      <c r="A137"/>
      <c r="B137" s="159" t="s">
        <v>1457</v>
      </c>
      <c r="C137" s="157" t="s">
        <v>1458</v>
      </c>
      <c r="D137" s="154">
        <v>11250</v>
      </c>
      <c r="E137" s="154">
        <v>11250</v>
      </c>
      <c r="F137" s="154">
        <v>11250</v>
      </c>
      <c r="G137" s="154">
        <v>50</v>
      </c>
      <c r="H137" s="154">
        <v>50</v>
      </c>
      <c r="I137" s="151">
        <v>50</v>
      </c>
      <c r="J137" s="155" t="s">
        <v>1440</v>
      </c>
    </row>
    <row r="138" spans="1:10" ht="43.2">
      <c r="A138"/>
      <c r="B138" s="158" t="s">
        <v>1459</v>
      </c>
      <c r="C138" s="157" t="s">
        <v>1460</v>
      </c>
      <c r="D138" s="154">
        <v>6800</v>
      </c>
      <c r="E138" s="154">
        <v>6800</v>
      </c>
      <c r="F138" s="154">
        <v>6800</v>
      </c>
      <c r="G138" s="154">
        <v>25</v>
      </c>
      <c r="H138" s="154">
        <v>25</v>
      </c>
      <c r="I138" s="151">
        <v>25</v>
      </c>
      <c r="J138" s="155" t="s">
        <v>1435</v>
      </c>
    </row>
    <row r="139" spans="1:10" ht="43.2">
      <c r="A139"/>
      <c r="B139" s="158" t="s">
        <v>1461</v>
      </c>
      <c r="C139" s="157" t="s">
        <v>1462</v>
      </c>
      <c r="D139" s="154">
        <v>8900</v>
      </c>
      <c r="E139" s="154">
        <v>8900</v>
      </c>
      <c r="F139" s="154">
        <v>8900</v>
      </c>
      <c r="G139" s="154">
        <v>25</v>
      </c>
      <c r="H139" s="154">
        <v>25</v>
      </c>
      <c r="I139" s="151">
        <v>25</v>
      </c>
      <c r="J139" s="155" t="s">
        <v>1435</v>
      </c>
    </row>
    <row r="140" spans="1:10" ht="28.2" customHeight="1">
      <c r="A140"/>
      <c r="B140" s="159" t="s">
        <v>1463</v>
      </c>
      <c r="C140" s="157" t="s">
        <v>1464</v>
      </c>
      <c r="D140" s="154">
        <v>9600</v>
      </c>
      <c r="E140" s="154">
        <v>9600</v>
      </c>
      <c r="F140" s="154">
        <v>9600</v>
      </c>
      <c r="G140" s="154">
        <v>50</v>
      </c>
      <c r="H140" s="154">
        <v>50</v>
      </c>
      <c r="I140" s="151">
        <v>50</v>
      </c>
      <c r="J140" s="155" t="s">
        <v>1440</v>
      </c>
    </row>
    <row r="141" spans="1:10" ht="30.6" customHeight="1">
      <c r="A141"/>
      <c r="B141" s="159" t="s">
        <v>1465</v>
      </c>
      <c r="C141" s="160" t="s">
        <v>1466</v>
      </c>
      <c r="D141" s="161">
        <v>17500</v>
      </c>
      <c r="E141" s="161">
        <v>17500</v>
      </c>
      <c r="F141" s="161">
        <v>17500</v>
      </c>
      <c r="G141" s="161">
        <v>50</v>
      </c>
      <c r="H141" s="161">
        <v>50</v>
      </c>
      <c r="I141" s="151">
        <v>50</v>
      </c>
      <c r="J141" s="162" t="s">
        <v>1440</v>
      </c>
    </row>
    <row r="142" spans="1:10" ht="26.4" customHeight="1">
      <c r="B142" s="57" t="s">
        <v>1467</v>
      </c>
      <c r="C142" s="144"/>
      <c r="D142" s="145"/>
      <c r="E142" s="145"/>
      <c r="F142" s="145"/>
      <c r="G142" s="146"/>
      <c r="H142" s="146"/>
      <c r="I142" s="146"/>
      <c r="J142" s="147"/>
    </row>
    <row r="143" spans="1:10">
      <c r="A143"/>
      <c r="B143" s="163" t="s">
        <v>1468</v>
      </c>
      <c r="C143" s="149" t="s">
        <v>1468</v>
      </c>
      <c r="D143" s="150">
        <v>150</v>
      </c>
      <c r="E143" s="150">
        <v>150</v>
      </c>
      <c r="F143" s="150">
        <v>150</v>
      </c>
      <c r="G143" s="150">
        <v>25</v>
      </c>
      <c r="H143" s="150">
        <v>25</v>
      </c>
      <c r="I143" s="151">
        <v>25</v>
      </c>
      <c r="J143" s="152"/>
    </row>
    <row r="144" spans="1:10">
      <c r="A144"/>
      <c r="B144" s="163" t="s">
        <v>1469</v>
      </c>
      <c r="C144" s="153" t="s">
        <v>1469</v>
      </c>
      <c r="D144" s="154">
        <v>400</v>
      </c>
      <c r="E144" s="154">
        <v>400</v>
      </c>
      <c r="F144" s="154">
        <v>400</v>
      </c>
      <c r="G144" s="154">
        <v>25</v>
      </c>
      <c r="H144" s="154">
        <v>25</v>
      </c>
      <c r="I144" s="151">
        <v>25</v>
      </c>
      <c r="J144" s="155"/>
    </row>
    <row r="145" spans="1:10" ht="16.5" customHeight="1">
      <c r="A145"/>
      <c r="B145" s="163" t="s">
        <v>1470</v>
      </c>
      <c r="C145" s="157" t="s">
        <v>1470</v>
      </c>
      <c r="D145" s="154">
        <v>450</v>
      </c>
      <c r="E145" s="154">
        <v>450</v>
      </c>
      <c r="F145" s="154">
        <v>450</v>
      </c>
      <c r="G145" s="154">
        <v>50</v>
      </c>
      <c r="H145" s="154">
        <v>50</v>
      </c>
      <c r="I145" s="151">
        <v>50</v>
      </c>
      <c r="J145" s="155"/>
    </row>
    <row r="146" spans="1:10">
      <c r="A146"/>
      <c r="B146" s="163" t="s">
        <v>1471</v>
      </c>
      <c r="C146" s="157" t="s">
        <v>1471</v>
      </c>
      <c r="D146" s="154">
        <v>1350</v>
      </c>
      <c r="E146" s="154">
        <v>1350</v>
      </c>
      <c r="F146" s="154">
        <v>1350</v>
      </c>
      <c r="G146" s="154">
        <v>50</v>
      </c>
      <c r="H146" s="154">
        <v>50</v>
      </c>
      <c r="I146" s="151">
        <v>50</v>
      </c>
      <c r="J146" s="155"/>
    </row>
    <row r="147" spans="1:10">
      <c r="A147"/>
      <c r="B147" s="163" t="s">
        <v>1472</v>
      </c>
      <c r="C147" s="157" t="s">
        <v>1472</v>
      </c>
      <c r="D147" s="154">
        <v>200</v>
      </c>
      <c r="E147" s="154">
        <v>200</v>
      </c>
      <c r="F147" s="154">
        <v>200</v>
      </c>
      <c r="G147" s="154">
        <v>25</v>
      </c>
      <c r="H147" s="154">
        <v>25</v>
      </c>
      <c r="I147" s="151">
        <v>25</v>
      </c>
      <c r="J147" s="155"/>
    </row>
    <row r="148" spans="1:10">
      <c r="A148"/>
      <c r="B148" s="163" t="s">
        <v>1473</v>
      </c>
      <c r="C148" s="157" t="s">
        <v>1473</v>
      </c>
      <c r="D148" s="154">
        <v>550</v>
      </c>
      <c r="E148" s="154">
        <v>550</v>
      </c>
      <c r="F148" s="154">
        <v>550</v>
      </c>
      <c r="G148" s="154">
        <v>25</v>
      </c>
      <c r="H148" s="154">
        <v>25</v>
      </c>
      <c r="I148" s="151">
        <v>25</v>
      </c>
      <c r="J148" s="155"/>
    </row>
    <row r="149" spans="1:10">
      <c r="A149"/>
      <c r="B149" s="163" t="s">
        <v>1474</v>
      </c>
      <c r="C149" s="157" t="s">
        <v>1474</v>
      </c>
      <c r="D149" s="154">
        <v>650</v>
      </c>
      <c r="E149" s="154">
        <v>650</v>
      </c>
      <c r="F149" s="154">
        <v>650</v>
      </c>
      <c r="G149" s="154">
        <v>50</v>
      </c>
      <c r="H149" s="154">
        <v>50</v>
      </c>
      <c r="I149" s="151">
        <v>50</v>
      </c>
      <c r="J149" s="155"/>
    </row>
    <row r="150" spans="1:10">
      <c r="A150"/>
      <c r="B150" s="163" t="s">
        <v>1475</v>
      </c>
      <c r="C150" s="157" t="s">
        <v>1475</v>
      </c>
      <c r="D150" s="154">
        <v>1900</v>
      </c>
      <c r="E150" s="154">
        <v>1900</v>
      </c>
      <c r="F150" s="154">
        <v>1900</v>
      </c>
      <c r="G150" s="154">
        <v>50</v>
      </c>
      <c r="H150" s="154">
        <v>50</v>
      </c>
      <c r="I150" s="151">
        <v>50</v>
      </c>
      <c r="J150" s="155"/>
    </row>
    <row r="151" spans="1:10">
      <c r="A151"/>
      <c r="B151" s="163" t="s">
        <v>1476</v>
      </c>
      <c r="C151" s="157" t="s">
        <v>1476</v>
      </c>
      <c r="D151" s="154">
        <v>750</v>
      </c>
      <c r="E151" s="154">
        <v>750</v>
      </c>
      <c r="F151" s="154">
        <v>750</v>
      </c>
      <c r="G151" s="154">
        <v>25</v>
      </c>
      <c r="H151" s="154">
        <v>25</v>
      </c>
      <c r="I151" s="151">
        <v>25</v>
      </c>
      <c r="J151" s="155"/>
    </row>
    <row r="152" spans="1:10">
      <c r="A152"/>
      <c r="B152" s="163" t="s">
        <v>1477</v>
      </c>
      <c r="C152" s="157" t="s">
        <v>1477</v>
      </c>
      <c r="D152" s="154">
        <v>2200</v>
      </c>
      <c r="E152" s="154">
        <v>2200</v>
      </c>
      <c r="F152" s="154">
        <v>2200</v>
      </c>
      <c r="G152" s="154">
        <v>25</v>
      </c>
      <c r="H152" s="154">
        <v>25</v>
      </c>
      <c r="I152" s="151">
        <v>25</v>
      </c>
      <c r="J152" s="155"/>
    </row>
    <row r="153" spans="1:10">
      <c r="A153"/>
      <c r="B153" s="163" t="s">
        <v>1478</v>
      </c>
      <c r="C153" s="157" t="s">
        <v>1478</v>
      </c>
      <c r="D153" s="154">
        <v>2550</v>
      </c>
      <c r="E153" s="154">
        <v>2550</v>
      </c>
      <c r="F153" s="154">
        <v>2550</v>
      </c>
      <c r="G153" s="154">
        <v>50</v>
      </c>
      <c r="H153" s="154">
        <v>50</v>
      </c>
      <c r="I153" s="151">
        <v>50</v>
      </c>
      <c r="J153" s="155"/>
    </row>
    <row r="154" spans="1:10">
      <c r="A154"/>
      <c r="B154" s="163" t="s">
        <v>1479</v>
      </c>
      <c r="C154" s="157" t="s">
        <v>1479</v>
      </c>
      <c r="D154" s="154">
        <v>7600</v>
      </c>
      <c r="E154" s="154">
        <v>7600</v>
      </c>
      <c r="F154" s="154">
        <v>7600</v>
      </c>
      <c r="G154" s="154">
        <v>50</v>
      </c>
      <c r="H154" s="154">
        <v>50</v>
      </c>
      <c r="I154" s="151">
        <v>50</v>
      </c>
      <c r="J154" s="155"/>
    </row>
    <row r="155" spans="1:10">
      <c r="A155"/>
      <c r="B155" s="163" t="s">
        <v>1480</v>
      </c>
      <c r="C155" s="157" t="s">
        <v>1480</v>
      </c>
      <c r="D155" s="154">
        <v>1200</v>
      </c>
      <c r="E155" s="154">
        <v>1200</v>
      </c>
      <c r="F155" s="154">
        <v>1200</v>
      </c>
      <c r="G155" s="154">
        <v>25</v>
      </c>
      <c r="H155" s="154">
        <v>25</v>
      </c>
      <c r="I155" s="151">
        <v>25</v>
      </c>
      <c r="J155" s="155"/>
    </row>
    <row r="156" spans="1:10">
      <c r="A156"/>
      <c r="B156" s="163" t="s">
        <v>1481</v>
      </c>
      <c r="C156" s="157" t="s">
        <v>1481</v>
      </c>
      <c r="D156" s="154">
        <v>3350</v>
      </c>
      <c r="E156" s="154">
        <v>3350</v>
      </c>
      <c r="F156" s="154">
        <v>3350</v>
      </c>
      <c r="G156" s="154">
        <v>25</v>
      </c>
      <c r="H156" s="154">
        <v>25</v>
      </c>
      <c r="I156" s="151">
        <v>25</v>
      </c>
      <c r="J156" s="155"/>
    </row>
    <row r="157" spans="1:10">
      <c r="A157"/>
      <c r="B157" s="163" t="s">
        <v>1482</v>
      </c>
      <c r="C157" s="157" t="s">
        <v>1482</v>
      </c>
      <c r="D157" s="154">
        <v>4000</v>
      </c>
      <c r="E157" s="154">
        <v>4000</v>
      </c>
      <c r="F157" s="154">
        <v>4000</v>
      </c>
      <c r="G157" s="154">
        <v>50</v>
      </c>
      <c r="H157" s="154">
        <v>50</v>
      </c>
      <c r="I157" s="151">
        <v>50</v>
      </c>
      <c r="J157" s="155"/>
    </row>
    <row r="158" spans="1:10">
      <c r="A158"/>
      <c r="B158" s="163" t="s">
        <v>1483</v>
      </c>
      <c r="C158" s="157" t="s">
        <v>1483</v>
      </c>
      <c r="D158" s="154">
        <v>11800</v>
      </c>
      <c r="E158" s="154">
        <v>11800</v>
      </c>
      <c r="F158" s="154">
        <v>11800</v>
      </c>
      <c r="G158" s="154">
        <v>50</v>
      </c>
      <c r="H158" s="154">
        <v>50</v>
      </c>
      <c r="I158" s="151">
        <v>50</v>
      </c>
      <c r="J158" s="155"/>
    </row>
    <row r="159" spans="1:10" ht="27" customHeight="1">
      <c r="B159" s="57" t="s">
        <v>1484</v>
      </c>
      <c r="C159" s="144"/>
      <c r="D159" s="145"/>
      <c r="E159" s="145"/>
      <c r="F159" s="145"/>
      <c r="G159" s="146"/>
      <c r="H159" s="146"/>
      <c r="I159" s="146"/>
      <c r="J159" s="147"/>
    </row>
    <row r="160" spans="1:10" ht="28.8">
      <c r="B160" s="23" t="s">
        <v>1485</v>
      </c>
      <c r="C160" s="165" t="s">
        <v>1486</v>
      </c>
      <c r="D160" s="136">
        <v>650</v>
      </c>
      <c r="E160" s="136">
        <v>650</v>
      </c>
      <c r="F160" s="136">
        <v>650</v>
      </c>
      <c r="G160" s="136">
        <v>10</v>
      </c>
      <c r="H160" s="136">
        <v>10</v>
      </c>
      <c r="I160" s="151">
        <v>10</v>
      </c>
      <c r="J160" s="41"/>
    </row>
    <row r="161" spans="1:10" ht="28.8">
      <c r="B161" s="23" t="s">
        <v>1487</v>
      </c>
      <c r="C161" s="165" t="s">
        <v>1488</v>
      </c>
      <c r="D161" s="136">
        <v>1700</v>
      </c>
      <c r="E161" s="136">
        <v>1700</v>
      </c>
      <c r="F161" s="136">
        <v>1700</v>
      </c>
      <c r="G161" s="136">
        <v>10</v>
      </c>
      <c r="H161" s="136">
        <v>10</v>
      </c>
      <c r="I161" s="151">
        <v>10</v>
      </c>
      <c r="J161" s="41"/>
    </row>
    <row r="162" spans="1:10" ht="43.2">
      <c r="B162" s="23" t="s">
        <v>1489</v>
      </c>
      <c r="C162" s="165" t="s">
        <v>1490</v>
      </c>
      <c r="D162" s="136">
        <v>2600</v>
      </c>
      <c r="E162" s="136">
        <v>2600</v>
      </c>
      <c r="F162" s="136">
        <v>2600</v>
      </c>
      <c r="G162" s="136">
        <v>10</v>
      </c>
      <c r="H162" s="136">
        <v>10</v>
      </c>
      <c r="I162" s="151">
        <v>10</v>
      </c>
      <c r="J162" s="41"/>
    </row>
    <row r="163" spans="1:10" ht="52.8">
      <c r="B163" s="166" t="s">
        <v>1491</v>
      </c>
      <c r="C163" s="165" t="s">
        <v>1492</v>
      </c>
      <c r="D163" s="136">
        <v>500</v>
      </c>
      <c r="E163" s="136">
        <v>500</v>
      </c>
      <c r="F163" s="136">
        <v>500</v>
      </c>
      <c r="G163" s="136">
        <v>10</v>
      </c>
      <c r="H163" s="136">
        <v>10</v>
      </c>
      <c r="I163" s="151">
        <v>10</v>
      </c>
      <c r="J163" s="41"/>
    </row>
    <row r="164" spans="1:10" ht="66">
      <c r="B164" s="166" t="s">
        <v>1493</v>
      </c>
      <c r="C164" s="165" t="s">
        <v>1494</v>
      </c>
      <c r="D164" s="136">
        <v>700</v>
      </c>
      <c r="E164" s="136">
        <v>700</v>
      </c>
      <c r="F164" s="136">
        <v>700</v>
      </c>
      <c r="G164" s="136">
        <v>10</v>
      </c>
      <c r="H164" s="136">
        <v>10</v>
      </c>
      <c r="I164" s="151">
        <v>10</v>
      </c>
      <c r="J164" s="41"/>
    </row>
    <row r="165" spans="1:10" ht="66">
      <c r="B165" s="166" t="s">
        <v>1495</v>
      </c>
      <c r="C165" s="165" t="s">
        <v>1496</v>
      </c>
      <c r="D165" s="136">
        <v>1300</v>
      </c>
      <c r="E165" s="136">
        <v>1300</v>
      </c>
      <c r="F165" s="136">
        <v>1300</v>
      </c>
      <c r="G165" s="136">
        <v>10</v>
      </c>
      <c r="H165" s="136">
        <v>10</v>
      </c>
      <c r="I165" s="151">
        <v>10</v>
      </c>
      <c r="J165" s="41"/>
    </row>
    <row r="166" spans="1:10" ht="24" customHeight="1">
      <c r="B166" s="57" t="s">
        <v>1497</v>
      </c>
      <c r="C166" s="144"/>
      <c r="D166" s="145"/>
      <c r="E166" s="145"/>
      <c r="F166" s="145"/>
      <c r="G166" s="146"/>
      <c r="H166" s="146"/>
      <c r="I166" s="146"/>
      <c r="J166" s="146"/>
    </row>
    <row r="167" spans="1:10">
      <c r="A167"/>
      <c r="B167" s="163" t="s">
        <v>1498</v>
      </c>
      <c r="C167" s="149" t="s">
        <v>1468</v>
      </c>
      <c r="D167" s="150">
        <v>300</v>
      </c>
      <c r="E167" s="150">
        <v>300</v>
      </c>
      <c r="F167" s="150">
        <v>300</v>
      </c>
      <c r="G167" s="150">
        <v>0</v>
      </c>
      <c r="H167" s="150">
        <v>0</v>
      </c>
      <c r="I167" s="151">
        <v>0</v>
      </c>
      <c r="J167" s="167" t="s">
        <v>1499</v>
      </c>
    </row>
    <row r="168" spans="1:10">
      <c r="A168"/>
      <c r="B168" s="163" t="s">
        <v>1500</v>
      </c>
      <c r="C168" s="153" t="s">
        <v>1469</v>
      </c>
      <c r="D168" s="154">
        <v>550</v>
      </c>
      <c r="E168" s="154">
        <v>550</v>
      </c>
      <c r="F168" s="154">
        <v>550</v>
      </c>
      <c r="G168" s="154">
        <v>0</v>
      </c>
      <c r="H168" s="154">
        <v>0</v>
      </c>
      <c r="I168" s="151">
        <v>0</v>
      </c>
      <c r="J168" s="168" t="s">
        <v>1499</v>
      </c>
    </row>
    <row r="169" spans="1:10" ht="16.5" customHeight="1">
      <c r="A169"/>
      <c r="B169" s="163" t="s">
        <v>1501</v>
      </c>
      <c r="C169" s="157" t="s">
        <v>1470</v>
      </c>
      <c r="D169" s="154">
        <v>1300</v>
      </c>
      <c r="E169" s="154">
        <v>1300</v>
      </c>
      <c r="F169" s="154">
        <v>1300</v>
      </c>
      <c r="G169" s="154">
        <v>0</v>
      </c>
      <c r="H169" s="154">
        <v>0</v>
      </c>
      <c r="I169" s="151">
        <v>0</v>
      </c>
      <c r="J169" s="168" t="s">
        <v>1499</v>
      </c>
    </row>
    <row r="170" spans="1:10">
      <c r="A170"/>
      <c r="B170" s="163" t="s">
        <v>1502</v>
      </c>
      <c r="C170" s="157" t="s">
        <v>1471</v>
      </c>
      <c r="D170" s="154">
        <v>2500</v>
      </c>
      <c r="E170" s="154">
        <v>2500</v>
      </c>
      <c r="F170" s="154">
        <v>2500</v>
      </c>
      <c r="G170" s="154">
        <v>0</v>
      </c>
      <c r="H170" s="154">
        <v>0</v>
      </c>
      <c r="I170" s="151">
        <v>0</v>
      </c>
      <c r="J170" s="168" t="s">
        <v>1499</v>
      </c>
    </row>
    <row r="171" spans="1:10">
      <c r="A171"/>
      <c r="B171" s="163" t="s">
        <v>1503</v>
      </c>
      <c r="C171" s="157" t="s">
        <v>1472</v>
      </c>
      <c r="D171" s="154">
        <v>4500</v>
      </c>
      <c r="E171" s="154">
        <v>4500</v>
      </c>
      <c r="F171" s="154">
        <v>4500</v>
      </c>
      <c r="G171" s="154">
        <v>0</v>
      </c>
      <c r="H171" s="154">
        <v>0</v>
      </c>
      <c r="I171" s="151">
        <v>0</v>
      </c>
      <c r="J171" s="168" t="s">
        <v>1499</v>
      </c>
    </row>
    <row r="172" spans="1:10">
      <c r="A172"/>
      <c r="B172" s="163" t="s">
        <v>1504</v>
      </c>
      <c r="C172" s="157" t="s">
        <v>1473</v>
      </c>
      <c r="D172" s="154">
        <v>800</v>
      </c>
      <c r="E172" s="154">
        <v>800</v>
      </c>
      <c r="F172" s="154">
        <v>800</v>
      </c>
      <c r="G172" s="154">
        <v>0</v>
      </c>
      <c r="H172" s="154">
        <v>0</v>
      </c>
      <c r="I172" s="151">
        <v>0</v>
      </c>
      <c r="J172" s="168" t="s">
        <v>1499</v>
      </c>
    </row>
    <row r="173" spans="1:10">
      <c r="A173"/>
      <c r="B173" s="163" t="s">
        <v>1505</v>
      </c>
      <c r="C173" s="157" t="s">
        <v>1474</v>
      </c>
      <c r="D173" s="154">
        <v>17500</v>
      </c>
      <c r="E173" s="154">
        <v>17500</v>
      </c>
      <c r="F173" s="154">
        <v>17500</v>
      </c>
      <c r="G173" s="154">
        <v>0</v>
      </c>
      <c r="H173" s="154">
        <v>0</v>
      </c>
      <c r="I173" s="151">
        <v>0</v>
      </c>
      <c r="J173" s="168" t="s">
        <v>1499</v>
      </c>
    </row>
    <row r="174" spans="1:10">
      <c r="A174"/>
      <c r="B174" s="163" t="s">
        <v>1506</v>
      </c>
      <c r="C174" s="157" t="s">
        <v>1475</v>
      </c>
      <c r="D174" s="154">
        <v>30000</v>
      </c>
      <c r="E174" s="154">
        <v>30000</v>
      </c>
      <c r="F174" s="154">
        <v>30000</v>
      </c>
      <c r="G174" s="154">
        <v>0</v>
      </c>
      <c r="H174" s="154">
        <v>0</v>
      </c>
      <c r="I174" s="151">
        <v>0</v>
      </c>
      <c r="J174" s="168" t="s">
        <v>1499</v>
      </c>
    </row>
    <row r="175" spans="1:10">
      <c r="A175"/>
      <c r="B175" s="163" t="s">
        <v>1507</v>
      </c>
      <c r="C175" s="157" t="s">
        <v>1476</v>
      </c>
      <c r="D175" s="154">
        <v>48500</v>
      </c>
      <c r="E175" s="154">
        <v>48500</v>
      </c>
      <c r="F175" s="154">
        <v>48500</v>
      </c>
      <c r="G175" s="154">
        <v>0</v>
      </c>
      <c r="H175" s="154">
        <v>0</v>
      </c>
      <c r="I175" s="151">
        <v>0</v>
      </c>
      <c r="J175" s="168" t="s">
        <v>1499</v>
      </c>
    </row>
    <row r="176" spans="1:10">
      <c r="A176"/>
      <c r="B176" s="163" t="s">
        <v>1508</v>
      </c>
      <c r="C176" s="157" t="s">
        <v>1477</v>
      </c>
      <c r="D176" s="154">
        <v>850</v>
      </c>
      <c r="E176" s="154">
        <v>850</v>
      </c>
      <c r="F176" s="154">
        <v>850</v>
      </c>
      <c r="G176" s="154">
        <v>0</v>
      </c>
      <c r="H176" s="154">
        <v>0</v>
      </c>
      <c r="I176" s="151">
        <v>0</v>
      </c>
      <c r="J176" s="168" t="s">
        <v>1509</v>
      </c>
    </row>
    <row r="177" spans="1:10">
      <c r="A177"/>
      <c r="B177" s="163" t="s">
        <v>1510</v>
      </c>
      <c r="C177" s="157" t="s">
        <v>1478</v>
      </c>
      <c r="D177" s="154">
        <v>550</v>
      </c>
      <c r="E177" s="154">
        <v>550</v>
      </c>
      <c r="F177" s="154">
        <v>550</v>
      </c>
      <c r="G177" s="154">
        <v>0</v>
      </c>
      <c r="H177" s="154">
        <v>0</v>
      </c>
      <c r="I177" s="151">
        <v>0</v>
      </c>
      <c r="J177" s="168" t="s">
        <v>1511</v>
      </c>
    </row>
    <row r="178" spans="1:10">
      <c r="A178"/>
      <c r="B178" s="163" t="s">
        <v>1512</v>
      </c>
      <c r="C178" s="157" t="s">
        <v>1479</v>
      </c>
      <c r="D178" s="154">
        <v>850</v>
      </c>
      <c r="E178" s="154">
        <v>850</v>
      </c>
      <c r="F178" s="154">
        <v>850</v>
      </c>
      <c r="G178" s="154">
        <v>0</v>
      </c>
      <c r="H178" s="154">
        <v>0</v>
      </c>
      <c r="I178" s="151">
        <v>0</v>
      </c>
      <c r="J178" s="168" t="s">
        <v>1513</v>
      </c>
    </row>
    <row r="179" spans="1:10" ht="15" thickBot="1">
      <c r="A179"/>
      <c r="B179" s="163" t="s">
        <v>1514</v>
      </c>
      <c r="C179" s="157" t="s">
        <v>1480</v>
      </c>
      <c r="D179" s="154">
        <v>500</v>
      </c>
      <c r="E179" s="154">
        <v>500</v>
      </c>
      <c r="F179" s="154">
        <v>500</v>
      </c>
      <c r="G179" s="154">
        <v>0</v>
      </c>
      <c r="H179" s="154">
        <v>0</v>
      </c>
      <c r="I179" s="151">
        <v>0</v>
      </c>
      <c r="J179" s="169" t="s">
        <v>1515</v>
      </c>
    </row>
    <row r="180" spans="1:10">
      <c r="A180" s="55" t="s">
        <v>1516</v>
      </c>
      <c r="B180" s="55"/>
      <c r="C180" s="131"/>
      <c r="D180" s="51"/>
      <c r="E180" s="51"/>
      <c r="F180" s="51"/>
      <c r="G180" s="56"/>
      <c r="H180" s="56"/>
      <c r="I180" s="56"/>
      <c r="J180" s="56"/>
    </row>
    <row r="181" spans="1:10">
      <c r="B181" s="22" t="s">
        <v>431</v>
      </c>
      <c r="C181" s="170" t="s">
        <v>431</v>
      </c>
      <c r="D181" s="134">
        <v>0</v>
      </c>
      <c r="E181" s="134">
        <v>0</v>
      </c>
      <c r="F181" s="134">
        <v>0</v>
      </c>
      <c r="G181" s="134">
        <v>0</v>
      </c>
      <c r="H181" s="134">
        <v>0.5</v>
      </c>
      <c r="I181" s="47">
        <v>0.5</v>
      </c>
      <c r="J181" s="41"/>
    </row>
    <row r="182" spans="1:10">
      <c r="B182" s="22" t="s">
        <v>1517</v>
      </c>
      <c r="C182" s="170" t="s">
        <v>1517</v>
      </c>
      <c r="D182" s="134">
        <v>0</v>
      </c>
      <c r="E182" s="134">
        <v>0</v>
      </c>
      <c r="F182" s="134">
        <v>0</v>
      </c>
      <c r="G182" s="134">
        <v>0</v>
      </c>
      <c r="H182" s="134">
        <v>9</v>
      </c>
      <c r="I182" s="47">
        <v>9</v>
      </c>
      <c r="J182" s="41"/>
    </row>
    <row r="183" spans="1:10">
      <c r="B183" s="22" t="s">
        <v>436</v>
      </c>
      <c r="C183" s="170" t="s">
        <v>436</v>
      </c>
      <c r="D183" s="134">
        <v>0</v>
      </c>
      <c r="E183" s="134">
        <v>0</v>
      </c>
      <c r="F183" s="134">
        <v>0</v>
      </c>
      <c r="G183" s="134">
        <v>0</v>
      </c>
      <c r="H183" s="134">
        <v>540</v>
      </c>
      <c r="I183" s="47">
        <v>540</v>
      </c>
      <c r="J183" s="16" t="s">
        <v>1518</v>
      </c>
    </row>
    <row r="184" spans="1:10">
      <c r="A184" s="48"/>
      <c r="B184" s="22" t="s">
        <v>1519</v>
      </c>
      <c r="C184" s="170" t="s">
        <v>1519</v>
      </c>
      <c r="D184" s="134">
        <v>0</v>
      </c>
      <c r="E184" s="134">
        <v>0</v>
      </c>
      <c r="F184" s="134">
        <v>0</v>
      </c>
      <c r="G184" s="134">
        <v>0</v>
      </c>
      <c r="H184" s="134">
        <v>10</v>
      </c>
      <c r="I184" s="47">
        <v>10</v>
      </c>
      <c r="J184" s="16" t="s">
        <v>1520</v>
      </c>
    </row>
    <row r="185" spans="1:10">
      <c r="A185" s="24"/>
      <c r="B185" s="22" t="s">
        <v>1521</v>
      </c>
      <c r="C185" s="170" t="s">
        <v>1522</v>
      </c>
      <c r="D185" s="134">
        <v>0</v>
      </c>
      <c r="E185" s="134">
        <v>0</v>
      </c>
      <c r="F185" s="134">
        <v>0</v>
      </c>
      <c r="G185" s="134">
        <v>0</v>
      </c>
      <c r="H185" s="134">
        <v>20</v>
      </c>
      <c r="I185" s="47">
        <v>20</v>
      </c>
      <c r="J185" s="16" t="s">
        <v>1520</v>
      </c>
    </row>
    <row r="186" spans="1:10">
      <c r="B186" s="22" t="s">
        <v>1523</v>
      </c>
      <c r="C186" s="170" t="s">
        <v>441</v>
      </c>
      <c r="D186" s="134">
        <v>0</v>
      </c>
      <c r="E186" s="134">
        <v>0</v>
      </c>
      <c r="F186" s="134">
        <v>0</v>
      </c>
      <c r="G186" s="134">
        <v>0</v>
      </c>
      <c r="H186" s="134">
        <v>4.4999999999999998E-2</v>
      </c>
      <c r="I186" s="171">
        <v>4.4999999999999998E-2</v>
      </c>
      <c r="J186" s="16" t="s">
        <v>1524</v>
      </c>
    </row>
    <row r="187" spans="1:10">
      <c r="A187" s="48"/>
      <c r="B187" s="22" t="s">
        <v>1525</v>
      </c>
      <c r="C187" s="170" t="s">
        <v>443</v>
      </c>
      <c r="D187" s="134">
        <v>0</v>
      </c>
      <c r="E187" s="134">
        <v>0</v>
      </c>
      <c r="F187" s="134">
        <v>0</v>
      </c>
      <c r="G187" s="134">
        <v>0</v>
      </c>
      <c r="H187" s="134">
        <v>0.08</v>
      </c>
      <c r="I187" s="171">
        <v>0.08</v>
      </c>
      <c r="J187" s="16" t="s">
        <v>1524</v>
      </c>
    </row>
    <row r="188" spans="1:10">
      <c r="A188" s="48"/>
      <c r="B188" s="22" t="s">
        <v>1526</v>
      </c>
      <c r="C188" s="170" t="s">
        <v>1526</v>
      </c>
      <c r="D188" s="134">
        <v>0</v>
      </c>
      <c r="E188" s="134">
        <v>0</v>
      </c>
      <c r="F188" s="134">
        <v>0</v>
      </c>
      <c r="G188" s="134">
        <v>0</v>
      </c>
      <c r="H188" s="134">
        <v>0.25</v>
      </c>
      <c r="I188" s="47">
        <v>0.25</v>
      </c>
      <c r="J188" s="16" t="s">
        <v>1524</v>
      </c>
    </row>
    <row r="189" spans="1:10">
      <c r="A189" s="24"/>
      <c r="B189" s="22" t="s">
        <v>1527</v>
      </c>
      <c r="C189" s="170" t="s">
        <v>1527</v>
      </c>
      <c r="D189" s="134">
        <v>0</v>
      </c>
      <c r="E189" s="134">
        <v>0</v>
      </c>
      <c r="F189" s="134">
        <v>0</v>
      </c>
      <c r="G189" s="134">
        <v>0</v>
      </c>
      <c r="H189" s="134">
        <v>0.5</v>
      </c>
      <c r="I189" s="47">
        <v>0.5</v>
      </c>
      <c r="J189" s="16" t="s">
        <v>1524</v>
      </c>
    </row>
    <row r="190" spans="1:10">
      <c r="A190" s="24"/>
      <c r="B190" s="22" t="s">
        <v>1528</v>
      </c>
      <c r="C190" s="170" t="s">
        <v>1528</v>
      </c>
      <c r="D190" s="134">
        <v>0</v>
      </c>
      <c r="E190" s="134">
        <v>0</v>
      </c>
      <c r="F190" s="134">
        <v>0</v>
      </c>
      <c r="G190" s="134">
        <v>0</v>
      </c>
      <c r="H190" s="134">
        <v>0.75</v>
      </c>
      <c r="I190" s="47">
        <v>0.75</v>
      </c>
      <c r="J190" s="16" t="s">
        <v>1524</v>
      </c>
    </row>
    <row r="191" spans="1:10">
      <c r="A191" s="24"/>
      <c r="B191" s="22" t="s">
        <v>1529</v>
      </c>
      <c r="C191" s="170" t="s">
        <v>1529</v>
      </c>
      <c r="D191" s="134">
        <v>0</v>
      </c>
      <c r="E191" s="134">
        <v>0</v>
      </c>
      <c r="F191" s="134">
        <v>0</v>
      </c>
      <c r="G191" s="134">
        <v>0</v>
      </c>
      <c r="H191" s="134">
        <v>0.99</v>
      </c>
      <c r="I191" s="47">
        <v>0.99</v>
      </c>
      <c r="J191" s="16" t="s">
        <v>1524</v>
      </c>
    </row>
    <row r="192" spans="1:10">
      <c r="A192" s="55" t="s">
        <v>1530</v>
      </c>
      <c r="B192" s="55"/>
      <c r="C192" s="131"/>
      <c r="D192" s="51"/>
      <c r="E192" s="51"/>
      <c r="F192" s="51"/>
      <c r="G192" s="51"/>
      <c r="H192" s="51"/>
      <c r="I192" s="51"/>
      <c r="J192" s="51"/>
    </row>
    <row r="193" spans="1:10">
      <c r="B193" s="22" t="s">
        <v>1531</v>
      </c>
      <c r="C193" s="172" t="s">
        <v>1532</v>
      </c>
      <c r="D193" s="136">
        <v>350</v>
      </c>
      <c r="E193" s="136">
        <v>350</v>
      </c>
      <c r="F193" s="136">
        <v>350</v>
      </c>
      <c r="G193" s="136">
        <v>50</v>
      </c>
      <c r="H193" s="136">
        <v>50</v>
      </c>
      <c r="I193" s="47">
        <v>50</v>
      </c>
      <c r="J193" s="42" t="s">
        <v>1533</v>
      </c>
    </row>
    <row r="194" spans="1:10">
      <c r="B194" s="22" t="s">
        <v>1534</v>
      </c>
      <c r="C194" s="172" t="s">
        <v>1534</v>
      </c>
      <c r="D194" s="136">
        <v>0</v>
      </c>
      <c r="E194" s="136">
        <v>0</v>
      </c>
      <c r="F194" s="136">
        <v>0</v>
      </c>
      <c r="G194" s="136">
        <v>25</v>
      </c>
      <c r="H194" s="136">
        <v>25</v>
      </c>
      <c r="I194" s="47">
        <v>25</v>
      </c>
      <c r="J194" s="42"/>
    </row>
    <row r="195" spans="1:10">
      <c r="B195" s="22" t="s">
        <v>1535</v>
      </c>
      <c r="C195" s="172" t="s">
        <v>1535</v>
      </c>
      <c r="D195" s="136">
        <v>0</v>
      </c>
      <c r="E195" s="136">
        <v>0</v>
      </c>
      <c r="F195" s="136">
        <v>0</v>
      </c>
      <c r="G195" s="136">
        <v>45</v>
      </c>
      <c r="H195" s="136">
        <v>45</v>
      </c>
      <c r="I195" s="47">
        <v>45</v>
      </c>
      <c r="J195" s="42"/>
    </row>
    <row r="196" spans="1:10">
      <c r="B196" s="22" t="s">
        <v>1536</v>
      </c>
      <c r="C196" s="172" t="s">
        <v>1536</v>
      </c>
      <c r="D196" s="136">
        <v>0</v>
      </c>
      <c r="E196" s="136">
        <v>0</v>
      </c>
      <c r="F196" s="136">
        <v>0</v>
      </c>
      <c r="G196" s="136">
        <v>80</v>
      </c>
      <c r="H196" s="136">
        <v>80</v>
      </c>
      <c r="I196" s="47">
        <v>80</v>
      </c>
      <c r="J196" s="42"/>
    </row>
    <row r="197" spans="1:10">
      <c r="B197" s="22" t="s">
        <v>1537</v>
      </c>
      <c r="C197" s="172" t="s">
        <v>1537</v>
      </c>
      <c r="D197" s="136">
        <v>0</v>
      </c>
      <c r="E197" s="136">
        <v>0</v>
      </c>
      <c r="F197" s="136">
        <v>0</v>
      </c>
      <c r="G197" s="136">
        <v>110</v>
      </c>
      <c r="H197" s="136">
        <v>110</v>
      </c>
      <c r="I197" s="47">
        <v>110</v>
      </c>
      <c r="J197" s="42"/>
    </row>
    <row r="198" spans="1:10">
      <c r="B198" s="22" t="s">
        <v>1538</v>
      </c>
      <c r="C198" s="172" t="s">
        <v>1538</v>
      </c>
      <c r="D198" s="136">
        <v>0</v>
      </c>
      <c r="E198" s="136">
        <v>0</v>
      </c>
      <c r="F198" s="136">
        <v>0</v>
      </c>
      <c r="G198" s="136">
        <v>150</v>
      </c>
      <c r="H198" s="136">
        <v>150</v>
      </c>
      <c r="I198" s="47">
        <v>150</v>
      </c>
      <c r="J198" s="42"/>
    </row>
    <row r="199" spans="1:10">
      <c r="B199" s="22" t="s">
        <v>1539</v>
      </c>
      <c r="C199" s="172" t="s">
        <v>1539</v>
      </c>
      <c r="D199" s="136">
        <v>0</v>
      </c>
      <c r="E199" s="136">
        <v>0</v>
      </c>
      <c r="F199" s="136">
        <v>0</v>
      </c>
      <c r="G199" s="136">
        <v>200</v>
      </c>
      <c r="H199" s="136">
        <v>200</v>
      </c>
      <c r="I199" s="47">
        <v>200</v>
      </c>
      <c r="J199" s="42"/>
    </row>
    <row r="200" spans="1:10">
      <c r="B200" s="22" t="s">
        <v>1540</v>
      </c>
      <c r="C200" s="172" t="s">
        <v>1540</v>
      </c>
      <c r="D200" s="136">
        <v>0</v>
      </c>
      <c r="E200" s="136">
        <v>0</v>
      </c>
      <c r="F200" s="136">
        <v>0</v>
      </c>
      <c r="G200" s="136">
        <v>280</v>
      </c>
      <c r="H200" s="136">
        <v>280</v>
      </c>
      <c r="I200" s="47">
        <v>280</v>
      </c>
      <c r="J200" s="42"/>
    </row>
    <row r="201" spans="1:10">
      <c r="A201" s="48"/>
      <c r="B201" s="22" t="s">
        <v>463</v>
      </c>
      <c r="C201" s="172" t="s">
        <v>1541</v>
      </c>
      <c r="D201" s="136">
        <v>0</v>
      </c>
      <c r="E201" s="136">
        <v>0</v>
      </c>
      <c r="F201" s="136">
        <v>0</v>
      </c>
      <c r="G201" s="136">
        <v>29.5</v>
      </c>
      <c r="H201" s="136">
        <v>29.5</v>
      </c>
      <c r="I201" s="47">
        <v>29.5</v>
      </c>
      <c r="J201" s="42"/>
    </row>
    <row r="202" spans="1:10">
      <c r="A202" s="48"/>
      <c r="B202" s="22" t="s">
        <v>479</v>
      </c>
      <c r="C202" s="172" t="s">
        <v>479</v>
      </c>
      <c r="D202" s="136">
        <v>0</v>
      </c>
      <c r="E202" s="136">
        <v>0</v>
      </c>
      <c r="F202" s="136">
        <v>0</v>
      </c>
      <c r="G202" s="136">
        <v>50</v>
      </c>
      <c r="H202" s="136">
        <v>50</v>
      </c>
      <c r="I202" s="47">
        <v>50</v>
      </c>
      <c r="J202" s="42"/>
    </row>
    <row r="203" spans="1:10">
      <c r="A203" s="48"/>
      <c r="B203" s="22" t="s">
        <v>480</v>
      </c>
      <c r="C203" s="172" t="s">
        <v>1542</v>
      </c>
      <c r="D203" s="136">
        <v>0</v>
      </c>
      <c r="E203" s="136">
        <v>0</v>
      </c>
      <c r="F203" s="134">
        <v>75</v>
      </c>
      <c r="G203" s="136">
        <v>5</v>
      </c>
      <c r="H203" s="136">
        <v>5</v>
      </c>
      <c r="I203" s="47">
        <v>5</v>
      </c>
      <c r="J203" s="42"/>
    </row>
    <row r="204" spans="1:10" ht="15" customHeight="1">
      <c r="A204" s="173"/>
      <c r="B204" s="22" t="s">
        <v>482</v>
      </c>
      <c r="C204" s="172" t="s">
        <v>1543</v>
      </c>
      <c r="D204" s="136">
        <v>0</v>
      </c>
      <c r="E204" s="136">
        <v>0</v>
      </c>
      <c r="F204" s="134">
        <v>75</v>
      </c>
      <c r="G204" s="136">
        <v>10</v>
      </c>
      <c r="H204" s="136">
        <v>10</v>
      </c>
      <c r="I204" s="47">
        <v>10</v>
      </c>
      <c r="J204" s="41"/>
    </row>
    <row r="205" spans="1:10">
      <c r="A205" s="48"/>
      <c r="B205" s="22" t="s">
        <v>484</v>
      </c>
      <c r="C205" s="172" t="s">
        <v>1543</v>
      </c>
      <c r="D205" s="136">
        <v>0</v>
      </c>
      <c r="E205" s="136">
        <v>0</v>
      </c>
      <c r="F205" s="134">
        <v>75</v>
      </c>
      <c r="G205" s="136">
        <v>10</v>
      </c>
      <c r="H205" s="136">
        <v>10</v>
      </c>
      <c r="I205" s="47">
        <v>10</v>
      </c>
      <c r="J205" s="41"/>
    </row>
    <row r="206" spans="1:10">
      <c r="A206" s="48"/>
      <c r="B206" s="22" t="s">
        <v>488</v>
      </c>
      <c r="C206" s="172" t="s">
        <v>1544</v>
      </c>
      <c r="D206" s="136">
        <v>0</v>
      </c>
      <c r="E206" s="136">
        <v>0</v>
      </c>
      <c r="F206" s="134">
        <v>75</v>
      </c>
      <c r="G206" s="136">
        <v>10</v>
      </c>
      <c r="H206" s="136">
        <v>10</v>
      </c>
      <c r="I206" s="47">
        <v>10</v>
      </c>
      <c r="J206" s="42"/>
    </row>
    <row r="207" spans="1:10">
      <c r="B207" s="22" t="s">
        <v>489</v>
      </c>
      <c r="C207" s="172" t="s">
        <v>1545</v>
      </c>
      <c r="D207" s="136">
        <v>0</v>
      </c>
      <c r="E207" s="136">
        <v>0</v>
      </c>
      <c r="F207" s="134">
        <v>75</v>
      </c>
      <c r="G207" s="136">
        <v>5</v>
      </c>
      <c r="H207" s="136">
        <v>5</v>
      </c>
      <c r="I207" s="47">
        <v>5</v>
      </c>
      <c r="J207" s="41"/>
    </row>
    <row r="208" spans="1:10">
      <c r="B208" s="22" t="s">
        <v>493</v>
      </c>
      <c r="C208" s="172" t="s">
        <v>1546</v>
      </c>
      <c r="D208" s="136">
        <v>250</v>
      </c>
      <c r="E208" s="136">
        <v>250</v>
      </c>
      <c r="F208" s="136">
        <v>250</v>
      </c>
      <c r="G208" s="136">
        <v>2</v>
      </c>
      <c r="H208" s="136">
        <v>2</v>
      </c>
      <c r="I208" s="47">
        <v>2</v>
      </c>
      <c r="J208" s="41"/>
    </row>
    <row r="209" spans="1:10">
      <c r="B209" s="22" t="s">
        <v>1547</v>
      </c>
      <c r="C209" s="172" t="s">
        <v>1548</v>
      </c>
      <c r="D209" s="136">
        <v>0</v>
      </c>
      <c r="E209" s="136">
        <v>0</v>
      </c>
      <c r="F209" s="136">
        <v>0</v>
      </c>
      <c r="G209" s="136">
        <v>1</v>
      </c>
      <c r="H209" s="136">
        <v>1</v>
      </c>
      <c r="I209" s="47">
        <v>1</v>
      </c>
      <c r="J209" s="30"/>
    </row>
    <row r="210" spans="1:10">
      <c r="B210" s="23" t="s">
        <v>1486</v>
      </c>
      <c r="C210" s="172" t="s">
        <v>1486</v>
      </c>
      <c r="D210" s="136">
        <v>650</v>
      </c>
      <c r="E210" s="136">
        <v>650</v>
      </c>
      <c r="F210" s="136">
        <v>650</v>
      </c>
      <c r="G210" s="136">
        <v>10</v>
      </c>
      <c r="H210" s="136">
        <v>10</v>
      </c>
      <c r="I210" s="47">
        <v>10</v>
      </c>
      <c r="J210" s="41"/>
    </row>
    <row r="211" spans="1:10">
      <c r="B211" s="23" t="s">
        <v>1488</v>
      </c>
      <c r="C211" s="172" t="s">
        <v>1488</v>
      </c>
      <c r="D211" s="136">
        <v>1700</v>
      </c>
      <c r="E211" s="136">
        <v>1700</v>
      </c>
      <c r="F211" s="136">
        <v>1700</v>
      </c>
      <c r="G211" s="136">
        <v>10</v>
      </c>
      <c r="H211" s="136">
        <v>10</v>
      </c>
      <c r="I211" s="47">
        <v>10</v>
      </c>
      <c r="J211" s="41"/>
    </row>
    <row r="212" spans="1:10">
      <c r="B212" s="22" t="s">
        <v>1490</v>
      </c>
      <c r="C212" s="172" t="s">
        <v>1490</v>
      </c>
      <c r="D212" s="136">
        <v>2600</v>
      </c>
      <c r="E212" s="136">
        <v>2600</v>
      </c>
      <c r="F212" s="136">
        <v>2600</v>
      </c>
      <c r="G212" s="136">
        <v>10</v>
      </c>
      <c r="H212" s="136">
        <v>10</v>
      </c>
      <c r="I212" s="47">
        <v>10</v>
      </c>
      <c r="J212" s="41"/>
    </row>
    <row r="213" spans="1:10" ht="35.1" customHeight="1">
      <c r="A213" s="55" t="s">
        <v>1549</v>
      </c>
      <c r="B213" s="55"/>
      <c r="C213" s="131"/>
      <c r="D213" s="51"/>
      <c r="E213" s="51"/>
      <c r="F213" s="51"/>
      <c r="G213" s="56"/>
      <c r="H213" s="56"/>
      <c r="I213" s="56"/>
      <c r="J213" s="56"/>
    </row>
    <row r="214" spans="1:10" ht="35.1" customHeight="1">
      <c r="A214" s="237" t="s">
        <v>1550</v>
      </c>
      <c r="B214" s="237"/>
      <c r="C214" s="237"/>
      <c r="D214" s="237"/>
      <c r="E214" s="237"/>
      <c r="F214" s="237"/>
      <c r="G214" s="237"/>
      <c r="H214" s="237"/>
      <c r="I214" s="237"/>
      <c r="J214" s="238"/>
    </row>
    <row r="215" spans="1:10">
      <c r="A215" s="55" t="s">
        <v>510</v>
      </c>
      <c r="B215" s="55"/>
      <c r="C215" s="131"/>
      <c r="D215" s="51"/>
      <c r="E215" s="51"/>
      <c r="F215" s="51"/>
      <c r="G215" s="56"/>
      <c r="H215" s="56"/>
      <c r="I215" s="56"/>
      <c r="J215" s="56"/>
    </row>
    <row r="217" spans="1:10">
      <c r="A217" s="55" t="s">
        <v>519</v>
      </c>
      <c r="B217" s="55"/>
      <c r="C217" s="131"/>
      <c r="D217" s="51"/>
      <c r="E217" s="51"/>
      <c r="F217" s="56"/>
      <c r="G217" s="56"/>
      <c r="H217" s="56"/>
      <c r="I217" s="56"/>
      <c r="J217" s="56"/>
    </row>
    <row r="218" spans="1:10">
      <c r="B218" s="83" t="s">
        <v>1551</v>
      </c>
      <c r="C218" s="135" t="s">
        <v>1552</v>
      </c>
      <c r="D218" s="42" t="s">
        <v>1553</v>
      </c>
      <c r="E218" s="42" t="s">
        <v>1553</v>
      </c>
      <c r="F218" s="42" t="s">
        <v>1553</v>
      </c>
      <c r="G218" s="42" t="s">
        <v>1553</v>
      </c>
      <c r="H218" s="42" t="s">
        <v>1554</v>
      </c>
      <c r="I218" s="174" t="s">
        <v>1554</v>
      </c>
      <c r="J218" s="41"/>
    </row>
    <row r="219" spans="1:10">
      <c r="B219" s="46" t="s">
        <v>1555</v>
      </c>
      <c r="C219" s="165" t="s">
        <v>101</v>
      </c>
      <c r="D219" s="134">
        <v>0</v>
      </c>
      <c r="E219" s="134">
        <v>0</v>
      </c>
      <c r="F219" s="134">
        <v>0</v>
      </c>
      <c r="G219" s="136">
        <v>0</v>
      </c>
      <c r="H219" s="136">
        <v>0</v>
      </c>
      <c r="I219" s="136">
        <v>0</v>
      </c>
      <c r="J219" s="42" t="s">
        <v>103</v>
      </c>
    </row>
    <row r="220" spans="1:10">
      <c r="B220" s="83" t="s">
        <v>1556</v>
      </c>
      <c r="C220" s="165" t="s">
        <v>104</v>
      </c>
      <c r="D220" s="134">
        <v>0</v>
      </c>
      <c r="E220" s="134">
        <v>0</v>
      </c>
      <c r="F220" s="134">
        <v>0</v>
      </c>
      <c r="G220" s="136">
        <v>35</v>
      </c>
      <c r="H220" s="136">
        <v>35</v>
      </c>
      <c r="I220" s="136">
        <v>35</v>
      </c>
      <c r="J220" s="42" t="s">
        <v>105</v>
      </c>
    </row>
    <row r="221" spans="1:10">
      <c r="B221" s="83" t="s">
        <v>1557</v>
      </c>
      <c r="C221" s="165" t="s">
        <v>104</v>
      </c>
      <c r="D221" s="134">
        <v>0</v>
      </c>
      <c r="E221" s="134">
        <v>0</v>
      </c>
      <c r="F221" s="134">
        <v>0</v>
      </c>
      <c r="G221" s="136">
        <v>90</v>
      </c>
      <c r="H221" s="136">
        <v>90</v>
      </c>
      <c r="I221" s="136">
        <v>90</v>
      </c>
      <c r="J221" s="42" t="s">
        <v>105</v>
      </c>
    </row>
    <row r="222" spans="1:10">
      <c r="B222" s="46" t="s">
        <v>109</v>
      </c>
      <c r="C222" s="135" t="s">
        <v>1558</v>
      </c>
      <c r="D222" s="134">
        <v>0</v>
      </c>
      <c r="E222" s="134">
        <v>0</v>
      </c>
      <c r="F222" s="134">
        <v>0</v>
      </c>
      <c r="G222" s="136">
        <v>0</v>
      </c>
      <c r="H222" s="136">
        <v>0</v>
      </c>
      <c r="I222" s="136">
        <v>0</v>
      </c>
      <c r="J222" s="41" t="s">
        <v>1559</v>
      </c>
    </row>
    <row r="223" spans="1:10" ht="16.5" customHeight="1">
      <c r="B223" s="46" t="s">
        <v>112</v>
      </c>
      <c r="C223" s="135" t="s">
        <v>1560</v>
      </c>
      <c r="D223" s="134">
        <v>0</v>
      </c>
      <c r="E223" s="134">
        <v>0</v>
      </c>
      <c r="F223" s="134">
        <v>0</v>
      </c>
      <c r="G223" s="136">
        <v>0</v>
      </c>
      <c r="H223" s="136">
        <v>0</v>
      </c>
      <c r="I223" s="136">
        <v>0</v>
      </c>
      <c r="J223" s="41" t="s">
        <v>1561</v>
      </c>
    </row>
    <row r="224" spans="1:10">
      <c r="B224" s="46" t="s">
        <v>125</v>
      </c>
      <c r="C224" s="135" t="s">
        <v>126</v>
      </c>
      <c r="D224" s="134">
        <v>0</v>
      </c>
      <c r="E224" s="134">
        <v>0</v>
      </c>
      <c r="F224" s="134">
        <v>0</v>
      </c>
      <c r="G224" s="136">
        <v>0</v>
      </c>
      <c r="H224" s="136">
        <v>0</v>
      </c>
      <c r="I224" s="136">
        <v>0</v>
      </c>
      <c r="J224" s="42" t="s">
        <v>127</v>
      </c>
    </row>
    <row r="225" spans="1:11">
      <c r="B225" s="70" t="s">
        <v>1562</v>
      </c>
      <c r="C225" s="175" t="s">
        <v>1563</v>
      </c>
      <c r="D225" s="134">
        <v>0</v>
      </c>
      <c r="E225" s="134">
        <v>40</v>
      </c>
      <c r="F225" s="134">
        <v>80</v>
      </c>
      <c r="G225" s="136">
        <v>10</v>
      </c>
      <c r="H225" s="136">
        <v>10</v>
      </c>
      <c r="I225" s="136">
        <v>10</v>
      </c>
      <c r="J225" s="42"/>
    </row>
    <row r="226" spans="1:11">
      <c r="B226" s="70" t="s">
        <v>1563</v>
      </c>
      <c r="C226" s="175" t="s">
        <v>1563</v>
      </c>
      <c r="D226" s="134">
        <v>0</v>
      </c>
      <c r="E226" s="134">
        <v>40</v>
      </c>
      <c r="F226" s="134">
        <v>80</v>
      </c>
      <c r="G226" s="136">
        <v>30</v>
      </c>
      <c r="H226" s="136">
        <v>30</v>
      </c>
      <c r="I226" s="136">
        <v>30</v>
      </c>
      <c r="J226" s="42"/>
    </row>
    <row r="227" spans="1:11">
      <c r="B227" s="70" t="s">
        <v>1564</v>
      </c>
      <c r="C227" s="175" t="s">
        <v>1564</v>
      </c>
      <c r="D227" s="134">
        <v>0</v>
      </c>
      <c r="E227" s="134">
        <v>80</v>
      </c>
      <c r="F227" s="134">
        <v>160</v>
      </c>
      <c r="G227" s="136">
        <v>50</v>
      </c>
      <c r="H227" s="136">
        <v>50</v>
      </c>
      <c r="I227" s="136">
        <v>50</v>
      </c>
      <c r="J227" s="42"/>
    </row>
    <row r="228" spans="1:11">
      <c r="A228" s="59"/>
      <c r="B228" s="70" t="s">
        <v>1565</v>
      </c>
      <c r="C228" s="175" t="s">
        <v>1565</v>
      </c>
      <c r="D228" s="134">
        <v>120</v>
      </c>
      <c r="E228" s="134">
        <v>120</v>
      </c>
      <c r="F228" s="134">
        <v>240</v>
      </c>
      <c r="G228" s="136">
        <v>90</v>
      </c>
      <c r="H228" s="136">
        <v>90</v>
      </c>
      <c r="I228" s="136">
        <v>90</v>
      </c>
      <c r="J228" s="42"/>
    </row>
    <row r="229" spans="1:11">
      <c r="A229" s="59"/>
      <c r="B229" s="70" t="s">
        <v>1565</v>
      </c>
      <c r="C229" s="175" t="s">
        <v>1565</v>
      </c>
      <c r="D229" s="134">
        <v>140</v>
      </c>
      <c r="E229" s="134">
        <v>140</v>
      </c>
      <c r="F229" s="134">
        <v>280</v>
      </c>
      <c r="G229" s="136">
        <v>150</v>
      </c>
      <c r="H229" s="136">
        <v>150</v>
      </c>
      <c r="I229" s="136">
        <v>150</v>
      </c>
      <c r="J229" s="42"/>
    </row>
    <row r="230" spans="1:11">
      <c r="B230" s="70" t="s">
        <v>1566</v>
      </c>
      <c r="C230" s="175" t="s">
        <v>1566</v>
      </c>
      <c r="D230" s="134">
        <v>0</v>
      </c>
      <c r="E230" s="134">
        <v>200</v>
      </c>
      <c r="F230" s="134">
        <v>400</v>
      </c>
      <c r="G230" s="136">
        <v>200</v>
      </c>
      <c r="H230" s="136">
        <v>200</v>
      </c>
      <c r="I230" s="136">
        <v>200</v>
      </c>
      <c r="J230" s="42"/>
    </row>
    <row r="231" spans="1:11">
      <c r="B231" s="46" t="s">
        <v>140</v>
      </c>
      <c r="C231" s="165" t="s">
        <v>141</v>
      </c>
      <c r="D231" s="134">
        <v>60</v>
      </c>
      <c r="E231" s="134">
        <v>60</v>
      </c>
      <c r="F231" s="134">
        <v>60</v>
      </c>
      <c r="G231" s="134">
        <v>0</v>
      </c>
      <c r="H231" s="134">
        <v>0</v>
      </c>
      <c r="I231" s="136">
        <v>0</v>
      </c>
      <c r="J231" s="42"/>
    </row>
    <row r="232" spans="1:11">
      <c r="B232" s="46" t="s">
        <v>1567</v>
      </c>
      <c r="C232" s="135" t="s">
        <v>1568</v>
      </c>
      <c r="D232" s="134">
        <v>0</v>
      </c>
      <c r="E232" s="134">
        <v>0</v>
      </c>
      <c r="F232" s="134">
        <v>0</v>
      </c>
      <c r="G232" s="136">
        <v>10</v>
      </c>
      <c r="H232" s="136">
        <v>5</v>
      </c>
      <c r="I232" s="136">
        <v>5</v>
      </c>
      <c r="J232" s="42"/>
    </row>
    <row r="233" spans="1:11">
      <c r="B233" s="46" t="s">
        <v>1569</v>
      </c>
      <c r="C233" s="135" t="s">
        <v>1569</v>
      </c>
      <c r="D233" s="134">
        <v>0</v>
      </c>
      <c r="E233" s="134">
        <v>0</v>
      </c>
      <c r="F233" s="134">
        <v>0</v>
      </c>
      <c r="G233" s="136">
        <v>50</v>
      </c>
      <c r="H233" s="136">
        <v>50</v>
      </c>
      <c r="I233" s="136">
        <v>50</v>
      </c>
      <c r="J233" s="42"/>
    </row>
    <row r="234" spans="1:11">
      <c r="B234" s="46" t="s">
        <v>1570</v>
      </c>
      <c r="C234" s="135" t="s">
        <v>1571</v>
      </c>
      <c r="D234" s="42" t="s">
        <v>1553</v>
      </c>
      <c r="E234" s="42" t="s">
        <v>1553</v>
      </c>
      <c r="F234" s="42" t="s">
        <v>1553</v>
      </c>
      <c r="G234" s="42" t="s">
        <v>1553</v>
      </c>
      <c r="H234" s="42" t="s">
        <v>1554</v>
      </c>
      <c r="I234" s="174" t="s">
        <v>1554</v>
      </c>
      <c r="J234" s="42"/>
    </row>
    <row r="235" spans="1:11">
      <c r="B235" s="176" t="s">
        <v>1572</v>
      </c>
      <c r="C235" s="135" t="s">
        <v>1572</v>
      </c>
      <c r="D235" s="134">
        <v>0</v>
      </c>
      <c r="E235" s="134">
        <v>0</v>
      </c>
      <c r="F235" s="134">
        <v>0</v>
      </c>
      <c r="G235" s="136">
        <v>10</v>
      </c>
      <c r="H235" s="136">
        <v>5</v>
      </c>
      <c r="I235" s="136">
        <f t="shared" ref="I235:I236" si="0">H235*1.085</f>
        <v>5.4249999999999998</v>
      </c>
      <c r="J235" s="42"/>
    </row>
    <row r="236" spans="1:11">
      <c r="B236" s="46" t="s">
        <v>1573</v>
      </c>
      <c r="C236" s="135" t="s">
        <v>1573</v>
      </c>
      <c r="D236" s="134">
        <v>0</v>
      </c>
      <c r="E236" s="134">
        <v>0</v>
      </c>
      <c r="F236" s="134">
        <v>0</v>
      </c>
      <c r="G236" s="136">
        <v>5</v>
      </c>
      <c r="H236" s="136">
        <v>50</v>
      </c>
      <c r="I236" s="136">
        <f t="shared" si="0"/>
        <v>54.25</v>
      </c>
      <c r="J236" s="42"/>
    </row>
    <row r="237" spans="1:11">
      <c r="B237" s="46" t="s">
        <v>1574</v>
      </c>
      <c r="C237" s="135" t="s">
        <v>1575</v>
      </c>
      <c r="D237" s="134">
        <v>0</v>
      </c>
      <c r="E237" s="134">
        <v>0</v>
      </c>
      <c r="F237" s="134">
        <v>0</v>
      </c>
      <c r="G237" s="136">
        <v>2000</v>
      </c>
      <c r="H237" s="136">
        <v>1000</v>
      </c>
      <c r="I237" s="136">
        <v>1000</v>
      </c>
      <c r="J237" s="42" t="s">
        <v>1576</v>
      </c>
    </row>
    <row r="238" spans="1:11">
      <c r="A238" s="55" t="s">
        <v>707</v>
      </c>
      <c r="B238" s="55"/>
      <c r="C238" s="180"/>
      <c r="D238" s="181"/>
      <c r="E238" s="181"/>
      <c r="F238" s="181"/>
      <c r="G238" s="62"/>
      <c r="H238" s="62"/>
      <c r="I238" s="62"/>
      <c r="J238" s="62"/>
    </row>
    <row r="239" spans="1:11">
      <c r="A239" s="48"/>
      <c r="B239" s="63" t="s">
        <v>708</v>
      </c>
      <c r="C239" s="132"/>
      <c r="D239" s="52"/>
      <c r="E239" s="52"/>
      <c r="F239" s="52"/>
      <c r="G239" s="58"/>
      <c r="H239" s="58"/>
      <c r="I239" s="58"/>
      <c r="J239" s="58"/>
    </row>
    <row r="240" spans="1:11">
      <c r="A240" s="48"/>
      <c r="B240" s="53" t="s">
        <v>709</v>
      </c>
      <c r="C240" s="165" t="s">
        <v>710</v>
      </c>
      <c r="D240" s="182">
        <v>500</v>
      </c>
      <c r="E240" s="182">
        <v>500</v>
      </c>
      <c r="F240" s="182">
        <v>500</v>
      </c>
      <c r="G240" s="177">
        <v>0</v>
      </c>
      <c r="H240" s="177">
        <v>0</v>
      </c>
      <c r="I240" s="177">
        <v>0</v>
      </c>
      <c r="J240" s="42"/>
      <c r="K240" s="59"/>
    </row>
    <row r="241" spans="1:10">
      <c r="A241" s="48"/>
      <c r="B241" s="53" t="s">
        <v>712</v>
      </c>
      <c r="C241" s="165" t="s">
        <v>713</v>
      </c>
      <c r="D241" s="182">
        <v>1000</v>
      </c>
      <c r="E241" s="182">
        <v>1000</v>
      </c>
      <c r="F241" s="182">
        <v>1000</v>
      </c>
      <c r="G241" s="177">
        <v>0</v>
      </c>
      <c r="H241" s="177">
        <v>0</v>
      </c>
      <c r="I241" s="177">
        <v>0</v>
      </c>
      <c r="J241" s="178"/>
    </row>
    <row r="242" spans="1:10">
      <c r="A242" s="48"/>
      <c r="B242" s="53" t="s">
        <v>715</v>
      </c>
      <c r="C242" s="165" t="s">
        <v>716</v>
      </c>
      <c r="D242" s="182">
        <v>800</v>
      </c>
      <c r="E242" s="182">
        <v>800</v>
      </c>
      <c r="F242" s="182">
        <v>800</v>
      </c>
      <c r="G242" s="177">
        <v>0</v>
      </c>
      <c r="H242" s="177">
        <v>0</v>
      </c>
      <c r="I242" s="177">
        <v>0</v>
      </c>
      <c r="J242" s="42"/>
    </row>
    <row r="243" spans="1:10">
      <c r="A243" s="48"/>
      <c r="B243" s="53" t="s">
        <v>718</v>
      </c>
      <c r="C243" s="165" t="s">
        <v>719</v>
      </c>
      <c r="D243" s="182">
        <v>1200</v>
      </c>
      <c r="E243" s="182">
        <v>1200</v>
      </c>
      <c r="F243" s="182">
        <v>1200</v>
      </c>
      <c r="G243" s="177">
        <v>0</v>
      </c>
      <c r="H243" s="177">
        <v>0</v>
      </c>
      <c r="I243" s="177">
        <v>0</v>
      </c>
      <c r="J243" s="42"/>
    </row>
    <row r="244" spans="1:10">
      <c r="A244" s="48"/>
      <c r="B244" s="63" t="s">
        <v>721</v>
      </c>
      <c r="C244" s="132"/>
      <c r="D244" s="52"/>
      <c r="E244" s="52"/>
      <c r="F244" s="52"/>
      <c r="G244" s="52"/>
      <c r="H244" s="52"/>
      <c r="I244" s="52"/>
      <c r="J244" s="52"/>
    </row>
    <row r="245" spans="1:10">
      <c r="A245" s="48"/>
      <c r="B245" s="53" t="s">
        <v>709</v>
      </c>
      <c r="C245" s="165" t="s">
        <v>722</v>
      </c>
      <c r="D245" s="47">
        <v>800</v>
      </c>
      <c r="E245" s="47">
        <v>800</v>
      </c>
      <c r="F245" s="47">
        <v>800</v>
      </c>
      <c r="G245" s="177">
        <v>0</v>
      </c>
      <c r="H245" s="177">
        <v>0</v>
      </c>
      <c r="I245" s="177">
        <v>0</v>
      </c>
      <c r="J245" s="42"/>
    </row>
    <row r="246" spans="1:10">
      <c r="A246" s="48"/>
      <c r="B246" s="53" t="s">
        <v>712</v>
      </c>
      <c r="C246" s="165" t="s">
        <v>724</v>
      </c>
      <c r="D246" s="47">
        <v>1300</v>
      </c>
      <c r="E246" s="47">
        <v>1300</v>
      </c>
      <c r="F246" s="47">
        <v>1300</v>
      </c>
      <c r="G246" s="177">
        <v>0</v>
      </c>
      <c r="H246" s="177">
        <v>0</v>
      </c>
      <c r="I246" s="177">
        <v>0</v>
      </c>
      <c r="J246" s="178"/>
    </row>
    <row r="247" spans="1:10">
      <c r="A247" s="48"/>
      <c r="B247" s="53" t="s">
        <v>715</v>
      </c>
      <c r="C247" s="165" t="s">
        <v>725</v>
      </c>
      <c r="D247" s="47">
        <v>1200</v>
      </c>
      <c r="E247" s="47">
        <v>1200</v>
      </c>
      <c r="F247" s="47">
        <v>1200</v>
      </c>
      <c r="G247" s="177">
        <v>0</v>
      </c>
      <c r="H247" s="177">
        <v>0</v>
      </c>
      <c r="I247" s="177">
        <v>0</v>
      </c>
      <c r="J247" s="42"/>
    </row>
    <row r="248" spans="1:10">
      <c r="A248" s="48"/>
      <c r="B248" s="53" t="s">
        <v>718</v>
      </c>
      <c r="C248" s="165" t="s">
        <v>727</v>
      </c>
      <c r="D248" s="47">
        <v>1500</v>
      </c>
      <c r="E248" s="47">
        <v>1500</v>
      </c>
      <c r="F248" s="47">
        <v>1500</v>
      </c>
      <c r="G248" s="177">
        <v>0</v>
      </c>
      <c r="H248" s="177">
        <v>0</v>
      </c>
      <c r="I248" s="177">
        <v>0</v>
      </c>
      <c r="J248" s="42"/>
    </row>
    <row r="249" spans="1:10">
      <c r="A249" s="48"/>
      <c r="B249" s="63" t="s">
        <v>728</v>
      </c>
      <c r="C249" s="132"/>
      <c r="D249" s="52"/>
      <c r="E249" s="52"/>
      <c r="F249" s="52"/>
      <c r="G249" s="52"/>
      <c r="H249" s="52"/>
      <c r="I249" s="52"/>
      <c r="J249" s="52"/>
    </row>
    <row r="250" spans="1:10">
      <c r="A250" s="48"/>
      <c r="B250" s="53" t="s">
        <v>709</v>
      </c>
      <c r="C250" s="165" t="s">
        <v>729</v>
      </c>
      <c r="D250" s="47">
        <v>800</v>
      </c>
      <c r="E250" s="47">
        <v>800</v>
      </c>
      <c r="F250" s="47">
        <v>800</v>
      </c>
      <c r="G250" s="177">
        <v>0</v>
      </c>
      <c r="H250" s="177">
        <v>0</v>
      </c>
      <c r="I250" s="177">
        <v>0</v>
      </c>
      <c r="J250" s="42"/>
    </row>
    <row r="251" spans="1:10">
      <c r="A251" s="48"/>
      <c r="B251" s="53" t="s">
        <v>712</v>
      </c>
      <c r="C251" s="165" t="s">
        <v>730</v>
      </c>
      <c r="D251" s="47">
        <v>1300</v>
      </c>
      <c r="E251" s="47">
        <v>1300</v>
      </c>
      <c r="F251" s="47">
        <v>1300</v>
      </c>
      <c r="G251" s="177">
        <v>0</v>
      </c>
      <c r="H251" s="177">
        <v>0</v>
      </c>
      <c r="I251" s="177">
        <v>0</v>
      </c>
      <c r="J251" s="178"/>
    </row>
    <row r="252" spans="1:10">
      <c r="A252" s="48"/>
      <c r="B252" s="53" t="s">
        <v>715</v>
      </c>
      <c r="C252" s="165" t="s">
        <v>731</v>
      </c>
      <c r="D252" s="47">
        <v>1200</v>
      </c>
      <c r="E252" s="47">
        <v>1200</v>
      </c>
      <c r="F252" s="47">
        <v>1200</v>
      </c>
      <c r="G252" s="177">
        <v>0</v>
      </c>
      <c r="H252" s="177">
        <v>0</v>
      </c>
      <c r="I252" s="177">
        <v>0</v>
      </c>
      <c r="J252" s="42"/>
    </row>
    <row r="253" spans="1:10">
      <c r="A253" s="48"/>
      <c r="B253" s="53" t="s">
        <v>718</v>
      </c>
      <c r="C253" s="165" t="s">
        <v>732</v>
      </c>
      <c r="D253" s="47">
        <v>1500</v>
      </c>
      <c r="E253" s="47">
        <v>1500</v>
      </c>
      <c r="F253" s="47">
        <v>1500</v>
      </c>
      <c r="G253" s="177">
        <v>0</v>
      </c>
      <c r="H253" s="177">
        <v>0</v>
      </c>
      <c r="I253" s="177">
        <v>0</v>
      </c>
      <c r="J253" s="42"/>
    </row>
    <row r="254" spans="1:10">
      <c r="A254" s="55" t="s">
        <v>1577</v>
      </c>
      <c r="B254" s="55"/>
      <c r="C254" s="131"/>
      <c r="D254" s="51"/>
      <c r="E254" s="51"/>
      <c r="F254" s="51"/>
      <c r="G254" s="56"/>
      <c r="H254" s="56"/>
      <c r="I254" s="56"/>
      <c r="J254" s="56"/>
    </row>
    <row r="255" spans="1:10">
      <c r="B255" s="57" t="s">
        <v>1578</v>
      </c>
      <c r="C255" s="144"/>
      <c r="D255" s="145"/>
      <c r="E255" s="145"/>
      <c r="F255" s="145"/>
      <c r="G255" s="146"/>
      <c r="H255" s="146"/>
      <c r="I255" s="146"/>
      <c r="J255" s="147"/>
    </row>
    <row r="256" spans="1:10" ht="67.650000000000006" customHeight="1">
      <c r="B256" s="183" t="s">
        <v>1579</v>
      </c>
      <c r="C256" s="165" t="s">
        <v>1580</v>
      </c>
      <c r="D256" s="136">
        <v>1000</v>
      </c>
      <c r="E256" s="136">
        <v>1000</v>
      </c>
      <c r="F256" s="136">
        <v>1000</v>
      </c>
      <c r="G256" s="136">
        <v>100</v>
      </c>
      <c r="H256" s="136">
        <v>100</v>
      </c>
      <c r="I256" s="151">
        <v>100</v>
      </c>
      <c r="J256" s="41"/>
    </row>
    <row r="257" spans="1:10" ht="61.5" customHeight="1">
      <c r="B257" s="183" t="s">
        <v>1581</v>
      </c>
      <c r="C257" s="165" t="s">
        <v>1582</v>
      </c>
      <c r="D257" s="136">
        <v>1000</v>
      </c>
      <c r="E257" s="136">
        <v>1000</v>
      </c>
      <c r="F257" s="136">
        <v>1000</v>
      </c>
      <c r="G257" s="136">
        <v>500</v>
      </c>
      <c r="H257" s="136">
        <v>500</v>
      </c>
      <c r="I257" s="151">
        <v>500</v>
      </c>
      <c r="J257" s="41"/>
    </row>
    <row r="258" spans="1:10" ht="55.2">
      <c r="B258" s="184" t="s">
        <v>1583</v>
      </c>
      <c r="C258" s="165" t="s">
        <v>1584</v>
      </c>
      <c r="D258" s="136">
        <v>1000</v>
      </c>
      <c r="E258" s="136">
        <v>1000</v>
      </c>
      <c r="F258" s="136">
        <v>1000</v>
      </c>
      <c r="G258" s="136">
        <v>900</v>
      </c>
      <c r="H258" s="136">
        <v>900</v>
      </c>
      <c r="I258" s="151">
        <v>900</v>
      </c>
      <c r="J258" s="41"/>
    </row>
    <row r="259" spans="1:10" ht="66.150000000000006" customHeight="1">
      <c r="B259" s="185" t="s">
        <v>1585</v>
      </c>
      <c r="C259" s="165" t="s">
        <v>1586</v>
      </c>
      <c r="D259" s="136">
        <v>1000</v>
      </c>
      <c r="E259" s="136">
        <v>1000</v>
      </c>
      <c r="F259" s="136">
        <v>1000</v>
      </c>
      <c r="G259" s="136">
        <v>1500</v>
      </c>
      <c r="H259" s="136">
        <v>1500</v>
      </c>
      <c r="I259" s="151">
        <v>1500</v>
      </c>
      <c r="J259" s="41"/>
    </row>
    <row r="260" spans="1:10">
      <c r="B260" s="57" t="s">
        <v>1587</v>
      </c>
      <c r="C260" s="144"/>
      <c r="D260" s="145"/>
      <c r="E260" s="145"/>
      <c r="F260" s="145"/>
      <c r="G260" s="146"/>
      <c r="H260" s="146"/>
      <c r="I260" s="146"/>
      <c r="J260" s="146"/>
    </row>
    <row r="261" spans="1:10" ht="72">
      <c r="A261"/>
      <c r="B261" s="186" t="s">
        <v>1588</v>
      </c>
      <c r="C261" s="135" t="s">
        <v>1589</v>
      </c>
      <c r="D261" s="150">
        <v>250</v>
      </c>
      <c r="E261" s="150">
        <v>250</v>
      </c>
      <c r="F261" s="150">
        <v>250</v>
      </c>
      <c r="G261" s="150">
        <v>50</v>
      </c>
      <c r="H261" s="150">
        <v>50</v>
      </c>
      <c r="I261" s="177">
        <f t="shared" ref="I261:I270" si="1">H261*1.085</f>
        <v>54.25</v>
      </c>
      <c r="J261" s="167"/>
    </row>
    <row r="262" spans="1:10" ht="28.8">
      <c r="A262"/>
      <c r="B262" s="187" t="s">
        <v>1590</v>
      </c>
      <c r="C262" s="165" t="s">
        <v>1591</v>
      </c>
      <c r="D262" s="154">
        <v>0</v>
      </c>
      <c r="E262" s="154">
        <v>0</v>
      </c>
      <c r="F262" s="154">
        <v>0</v>
      </c>
      <c r="G262" s="154">
        <v>5</v>
      </c>
      <c r="H262" s="154">
        <v>5</v>
      </c>
      <c r="I262" s="177">
        <f t="shared" si="1"/>
        <v>5.4249999999999998</v>
      </c>
      <c r="J262" s="168"/>
    </row>
    <row r="263" spans="1:10" ht="28.8">
      <c r="A263"/>
      <c r="B263" s="187" t="s">
        <v>1592</v>
      </c>
      <c r="C263" s="165" t="s">
        <v>1593</v>
      </c>
      <c r="D263" s="154">
        <v>0</v>
      </c>
      <c r="E263" s="154">
        <v>0</v>
      </c>
      <c r="F263" s="154">
        <v>0</v>
      </c>
      <c r="G263" s="154">
        <v>5</v>
      </c>
      <c r="H263" s="154">
        <v>5</v>
      </c>
      <c r="I263" s="177">
        <f t="shared" si="1"/>
        <v>5.4249999999999998</v>
      </c>
      <c r="J263" s="168"/>
    </row>
    <row r="264" spans="1:10" ht="28.8">
      <c r="A264"/>
      <c r="B264" s="187" t="s">
        <v>1594</v>
      </c>
      <c r="C264" s="165" t="s">
        <v>1595</v>
      </c>
      <c r="D264" s="154">
        <v>0</v>
      </c>
      <c r="E264" s="154">
        <v>0</v>
      </c>
      <c r="F264" s="154">
        <v>0</v>
      </c>
      <c r="G264" s="154">
        <v>10</v>
      </c>
      <c r="H264" s="154">
        <v>10</v>
      </c>
      <c r="I264" s="177">
        <f t="shared" si="1"/>
        <v>10.85</v>
      </c>
      <c r="J264" s="168"/>
    </row>
    <row r="265" spans="1:10" ht="28.8">
      <c r="A265"/>
      <c r="B265" s="188" t="s">
        <v>1596</v>
      </c>
      <c r="C265" s="135" t="s">
        <v>1597</v>
      </c>
      <c r="D265" s="154">
        <v>400</v>
      </c>
      <c r="E265" s="154">
        <v>400</v>
      </c>
      <c r="F265" s="154">
        <v>400</v>
      </c>
      <c r="G265" s="154">
        <v>0</v>
      </c>
      <c r="H265" s="154">
        <v>0</v>
      </c>
      <c r="I265" s="177">
        <f t="shared" si="1"/>
        <v>0</v>
      </c>
      <c r="J265" s="168"/>
    </row>
    <row r="266" spans="1:10" ht="28.8">
      <c r="A266"/>
      <c r="B266" s="188" t="s">
        <v>1598</v>
      </c>
      <c r="C266" s="135" t="s">
        <v>1599</v>
      </c>
      <c r="D266" s="154">
        <v>700</v>
      </c>
      <c r="E266" s="154">
        <v>700</v>
      </c>
      <c r="F266" s="154">
        <v>700</v>
      </c>
      <c r="G266" s="154">
        <v>0</v>
      </c>
      <c r="H266" s="154">
        <v>0</v>
      </c>
      <c r="I266" s="177">
        <f t="shared" si="1"/>
        <v>0</v>
      </c>
      <c r="J266" s="168"/>
    </row>
    <row r="267" spans="1:10" ht="28.8">
      <c r="A267"/>
      <c r="B267" s="188" t="s">
        <v>1600</v>
      </c>
      <c r="C267" s="157" t="s">
        <v>1601</v>
      </c>
      <c r="D267" s="154">
        <v>1000</v>
      </c>
      <c r="E267" s="154">
        <v>1000</v>
      </c>
      <c r="F267" s="154">
        <v>1000</v>
      </c>
      <c r="G267" s="154">
        <v>0</v>
      </c>
      <c r="H267" s="154">
        <v>0</v>
      </c>
      <c r="I267" s="177">
        <f t="shared" si="1"/>
        <v>0</v>
      </c>
      <c r="J267" s="168"/>
    </row>
    <row r="268" spans="1:10" ht="28.8">
      <c r="A268"/>
      <c r="B268" s="189" t="s">
        <v>1602</v>
      </c>
      <c r="C268" s="157" t="s">
        <v>1603</v>
      </c>
      <c r="D268" s="154">
        <v>1300</v>
      </c>
      <c r="E268" s="154">
        <v>1300</v>
      </c>
      <c r="F268" s="154">
        <v>1300</v>
      </c>
      <c r="G268" s="154">
        <v>0</v>
      </c>
      <c r="H268" s="154">
        <v>0</v>
      </c>
      <c r="I268" s="177">
        <f t="shared" si="1"/>
        <v>0</v>
      </c>
      <c r="J268" s="168"/>
    </row>
    <row r="269" spans="1:10" ht="28.8">
      <c r="A269"/>
      <c r="B269" s="189" t="s">
        <v>1604</v>
      </c>
      <c r="C269" s="157" t="s">
        <v>1605</v>
      </c>
      <c r="D269" s="154">
        <v>2500</v>
      </c>
      <c r="E269" s="154">
        <v>2500</v>
      </c>
      <c r="F269" s="154">
        <v>2500</v>
      </c>
      <c r="G269" s="154">
        <v>0</v>
      </c>
      <c r="H269" s="154">
        <v>0</v>
      </c>
      <c r="I269" s="177">
        <f t="shared" si="1"/>
        <v>0</v>
      </c>
      <c r="J269" s="168"/>
    </row>
    <row r="270" spans="1:10" ht="28.8">
      <c r="A270"/>
      <c r="B270" s="189" t="s">
        <v>1606</v>
      </c>
      <c r="C270" s="157" t="s">
        <v>1607</v>
      </c>
      <c r="D270" s="154">
        <v>3500</v>
      </c>
      <c r="E270" s="154">
        <v>3500</v>
      </c>
      <c r="F270" s="154">
        <v>3500</v>
      </c>
      <c r="G270" s="154">
        <v>0</v>
      </c>
      <c r="H270" s="154">
        <v>0</v>
      </c>
      <c r="I270" s="177">
        <f t="shared" si="1"/>
        <v>0</v>
      </c>
      <c r="J270" s="168"/>
    </row>
    <row r="271" spans="1:10">
      <c r="A271" s="55" t="s">
        <v>785</v>
      </c>
      <c r="B271" s="55"/>
      <c r="C271" s="131"/>
      <c r="D271" s="51"/>
      <c r="E271" s="51"/>
      <c r="F271" s="51"/>
      <c r="G271" s="56"/>
      <c r="H271" s="56"/>
      <c r="I271" s="56"/>
      <c r="J271" s="56"/>
    </row>
    <row r="272" spans="1:10" ht="21.75" customHeight="1">
      <c r="A272" s="228" t="s">
        <v>1608</v>
      </c>
      <c r="B272" s="57" t="s">
        <v>1609</v>
      </c>
      <c r="C272" s="132"/>
      <c r="D272" s="52"/>
      <c r="E272" s="52"/>
      <c r="F272" s="52"/>
      <c r="G272" s="58"/>
      <c r="H272" s="58"/>
      <c r="I272" s="58"/>
      <c r="J272" s="40"/>
    </row>
    <row r="273" spans="1:10">
      <c r="A273" s="229"/>
      <c r="B273" s="46" t="s">
        <v>18</v>
      </c>
      <c r="C273" s="133" t="s">
        <v>1610</v>
      </c>
      <c r="D273" s="134">
        <v>7000</v>
      </c>
      <c r="E273" s="134">
        <v>7000</v>
      </c>
      <c r="F273" s="134">
        <v>7000</v>
      </c>
      <c r="G273" s="17">
        <v>500</v>
      </c>
      <c r="H273" s="17">
        <v>300</v>
      </c>
      <c r="I273" s="47">
        <v>300</v>
      </c>
      <c r="J273" s="42" t="s">
        <v>1611</v>
      </c>
    </row>
    <row r="274" spans="1:10">
      <c r="A274" s="229"/>
      <c r="B274" s="46" t="s">
        <v>21</v>
      </c>
      <c r="C274" s="133" t="s">
        <v>1612</v>
      </c>
      <c r="D274" s="134">
        <v>7000</v>
      </c>
      <c r="E274" s="134">
        <v>7000</v>
      </c>
      <c r="F274" s="134">
        <v>7000</v>
      </c>
      <c r="G274" s="17">
        <v>600</v>
      </c>
      <c r="H274" s="17">
        <v>400</v>
      </c>
      <c r="I274" s="47">
        <v>400</v>
      </c>
      <c r="J274" s="42" t="s">
        <v>1611</v>
      </c>
    </row>
    <row r="275" spans="1:10">
      <c r="A275" s="229"/>
      <c r="B275" s="46" t="s">
        <v>1340</v>
      </c>
      <c r="C275" s="133" t="s">
        <v>1613</v>
      </c>
      <c r="D275" s="134">
        <v>7000</v>
      </c>
      <c r="E275" s="134">
        <v>7000</v>
      </c>
      <c r="F275" s="134">
        <v>7000</v>
      </c>
      <c r="G275" s="17">
        <v>700</v>
      </c>
      <c r="H275" s="17">
        <v>500</v>
      </c>
      <c r="I275" s="47">
        <v>500</v>
      </c>
      <c r="J275" s="42" t="s">
        <v>1611</v>
      </c>
    </row>
    <row r="276" spans="1:10">
      <c r="A276" s="229"/>
      <c r="B276" s="46" t="s">
        <v>24</v>
      </c>
      <c r="C276" s="133" t="s">
        <v>1614</v>
      </c>
      <c r="D276" s="134">
        <v>7000</v>
      </c>
      <c r="E276" s="134">
        <v>7000</v>
      </c>
      <c r="F276" s="134">
        <v>7000</v>
      </c>
      <c r="G276" s="17">
        <v>800</v>
      </c>
      <c r="H276" s="17">
        <v>600</v>
      </c>
      <c r="I276" s="47">
        <v>600</v>
      </c>
      <c r="J276" s="42" t="s">
        <v>1611</v>
      </c>
    </row>
    <row r="277" spans="1:10">
      <c r="A277" s="229"/>
      <c r="B277" s="46" t="s">
        <v>313</v>
      </c>
      <c r="C277" s="133" t="s">
        <v>1615</v>
      </c>
      <c r="D277" s="134">
        <v>7000</v>
      </c>
      <c r="E277" s="134">
        <v>7000</v>
      </c>
      <c r="F277" s="134">
        <v>7000</v>
      </c>
      <c r="G277" s="17">
        <v>900</v>
      </c>
      <c r="H277" s="17">
        <v>700</v>
      </c>
      <c r="I277" s="47">
        <v>700</v>
      </c>
      <c r="J277" s="42" t="s">
        <v>1611</v>
      </c>
    </row>
    <row r="278" spans="1:10">
      <c r="A278" s="229"/>
      <c r="B278" s="46" t="s">
        <v>33</v>
      </c>
      <c r="C278" s="133" t="s">
        <v>1616</v>
      </c>
      <c r="D278" s="134">
        <v>7000</v>
      </c>
      <c r="E278" s="134">
        <v>7000</v>
      </c>
      <c r="F278" s="134">
        <v>7000</v>
      </c>
      <c r="G278" s="17">
        <v>1100</v>
      </c>
      <c r="H278" s="17">
        <v>900</v>
      </c>
      <c r="I278" s="47">
        <v>900</v>
      </c>
      <c r="J278" s="42" t="s">
        <v>1611</v>
      </c>
    </row>
    <row r="279" spans="1:10">
      <c r="A279" s="229"/>
      <c r="B279" s="46" t="s">
        <v>36</v>
      </c>
      <c r="C279" s="133" t="s">
        <v>1617</v>
      </c>
      <c r="D279" s="134">
        <v>7000</v>
      </c>
      <c r="E279" s="134">
        <v>7000</v>
      </c>
      <c r="F279" s="134">
        <v>7000</v>
      </c>
      <c r="G279" s="17">
        <v>1300</v>
      </c>
      <c r="H279" s="17">
        <v>1100</v>
      </c>
      <c r="I279" s="47">
        <v>1100</v>
      </c>
      <c r="J279" s="42" t="s">
        <v>1611</v>
      </c>
    </row>
    <row r="280" spans="1:10">
      <c r="A280" s="229"/>
      <c r="B280" s="46" t="s">
        <v>1221</v>
      </c>
      <c r="C280" s="133" t="s">
        <v>1618</v>
      </c>
      <c r="D280" s="134">
        <v>7000</v>
      </c>
      <c r="E280" s="134">
        <v>7000</v>
      </c>
      <c r="F280" s="134">
        <v>7000</v>
      </c>
      <c r="G280" s="17">
        <v>2000</v>
      </c>
      <c r="H280" s="17">
        <v>1500</v>
      </c>
      <c r="I280" s="47">
        <v>1500</v>
      </c>
      <c r="J280" s="42" t="s">
        <v>1611</v>
      </c>
    </row>
    <row r="281" spans="1:10">
      <c r="A281" s="229"/>
      <c r="B281" s="46" t="s">
        <v>46</v>
      </c>
      <c r="C281" s="133" t="s">
        <v>1619</v>
      </c>
      <c r="D281" s="134">
        <v>7000</v>
      </c>
      <c r="E281" s="134">
        <v>7000</v>
      </c>
      <c r="F281" s="134">
        <v>7000</v>
      </c>
      <c r="G281" s="17">
        <v>3000</v>
      </c>
      <c r="H281" s="17">
        <v>2500</v>
      </c>
      <c r="I281" s="47">
        <v>2500</v>
      </c>
      <c r="J281" s="42" t="s">
        <v>1611</v>
      </c>
    </row>
    <row r="282" spans="1:10">
      <c r="A282" s="229"/>
      <c r="B282" s="57" t="s">
        <v>1620</v>
      </c>
      <c r="C282" s="137"/>
      <c r="D282" s="138"/>
      <c r="E282" s="138"/>
      <c r="F282" s="138"/>
      <c r="G282" s="139"/>
      <c r="H282" s="139"/>
      <c r="I282" s="139"/>
      <c r="J282" s="140"/>
    </row>
    <row r="283" spans="1:10">
      <c r="A283" s="229"/>
      <c r="B283" s="46" t="s">
        <v>1621</v>
      </c>
      <c r="C283" s="135" t="s">
        <v>1622</v>
      </c>
      <c r="D283" s="134">
        <v>500</v>
      </c>
      <c r="E283" s="134">
        <v>500</v>
      </c>
      <c r="F283" s="134">
        <v>500</v>
      </c>
      <c r="G283" s="136">
        <v>150</v>
      </c>
      <c r="H283" s="136">
        <v>30</v>
      </c>
      <c r="I283" s="136">
        <v>30</v>
      </c>
      <c r="J283" s="42" t="s">
        <v>1623</v>
      </c>
    </row>
    <row r="284" spans="1:10">
      <c r="A284" s="229"/>
      <c r="B284" s="141" t="s">
        <v>1624</v>
      </c>
      <c r="C284" s="135" t="s">
        <v>1625</v>
      </c>
      <c r="D284" s="134">
        <v>500</v>
      </c>
      <c r="E284" s="134">
        <v>500</v>
      </c>
      <c r="F284" s="134">
        <v>500</v>
      </c>
      <c r="G284" s="136">
        <v>250</v>
      </c>
      <c r="H284" s="136">
        <v>70</v>
      </c>
      <c r="I284" s="136">
        <v>70</v>
      </c>
      <c r="J284" s="42" t="s">
        <v>1623</v>
      </c>
    </row>
    <row r="285" spans="1:10">
      <c r="A285" s="229"/>
      <c r="B285" s="141" t="s">
        <v>1626</v>
      </c>
      <c r="C285" s="135" t="s">
        <v>1627</v>
      </c>
      <c r="D285" s="134">
        <v>500</v>
      </c>
      <c r="E285" s="134">
        <v>500</v>
      </c>
      <c r="F285" s="134">
        <v>500</v>
      </c>
      <c r="G285" s="136">
        <v>500</v>
      </c>
      <c r="H285" s="136">
        <v>100</v>
      </c>
      <c r="I285" s="136">
        <v>100</v>
      </c>
      <c r="J285" s="42" t="s">
        <v>1623</v>
      </c>
    </row>
    <row r="286" spans="1:10">
      <c r="A286" s="229"/>
      <c r="B286" s="141" t="s">
        <v>1628</v>
      </c>
      <c r="C286" s="135" t="s">
        <v>1629</v>
      </c>
      <c r="D286" s="134">
        <v>500</v>
      </c>
      <c r="E286" s="134">
        <v>500</v>
      </c>
      <c r="F286" s="134">
        <v>500</v>
      </c>
      <c r="G286" s="136">
        <v>500</v>
      </c>
      <c r="H286" s="136">
        <v>150</v>
      </c>
      <c r="I286" s="136">
        <v>150</v>
      </c>
      <c r="J286" s="42" t="s">
        <v>1623</v>
      </c>
    </row>
    <row r="287" spans="1:10">
      <c r="A287" s="229"/>
      <c r="B287" s="141" t="s">
        <v>1630</v>
      </c>
      <c r="C287" s="135" t="s">
        <v>1631</v>
      </c>
      <c r="D287" s="134">
        <v>500</v>
      </c>
      <c r="E287" s="134">
        <v>500</v>
      </c>
      <c r="F287" s="134">
        <v>500</v>
      </c>
      <c r="G287" s="136">
        <v>500</v>
      </c>
      <c r="H287" s="136">
        <v>250</v>
      </c>
      <c r="I287" s="136">
        <v>250</v>
      </c>
      <c r="J287" s="42" t="s">
        <v>1623</v>
      </c>
    </row>
    <row r="288" spans="1:10" ht="15.75" customHeight="1">
      <c r="A288" s="229"/>
      <c r="B288" s="141" t="s">
        <v>1373</v>
      </c>
      <c r="C288" s="135" t="s">
        <v>1632</v>
      </c>
      <c r="D288" s="134">
        <v>1500</v>
      </c>
      <c r="E288" s="134">
        <v>1500</v>
      </c>
      <c r="F288" s="134">
        <v>1500</v>
      </c>
      <c r="G288" s="134">
        <v>1500</v>
      </c>
      <c r="H288" s="134">
        <v>0</v>
      </c>
      <c r="I288" s="136">
        <v>0</v>
      </c>
      <c r="J288" s="41"/>
    </row>
    <row r="289" spans="2:10">
      <c r="B289" s="57" t="s">
        <v>1633</v>
      </c>
      <c r="C289" s="137"/>
      <c r="D289" s="138"/>
      <c r="E289" s="138"/>
      <c r="F289" s="138"/>
      <c r="G289" s="139"/>
      <c r="H289" s="139"/>
      <c r="I289" s="139"/>
      <c r="J289" s="140"/>
    </row>
    <row r="290" spans="2:10" ht="43.2">
      <c r="B290" s="49" t="s">
        <v>1634</v>
      </c>
      <c r="C290" s="135" t="s">
        <v>1635</v>
      </c>
      <c r="D290" s="134">
        <v>500</v>
      </c>
      <c r="E290" s="134">
        <v>500</v>
      </c>
      <c r="F290" s="134">
        <v>500</v>
      </c>
      <c r="G290" s="136">
        <v>0</v>
      </c>
      <c r="H290" s="136">
        <v>500</v>
      </c>
      <c r="I290" s="136">
        <v>500</v>
      </c>
      <c r="J290" s="41" t="s">
        <v>1636</v>
      </c>
    </row>
  </sheetData>
  <mergeCells count="4">
    <mergeCell ref="B2:G2"/>
    <mergeCell ref="A119:J119"/>
    <mergeCell ref="A214:J214"/>
    <mergeCell ref="A272:A288"/>
  </mergeCells>
  <pageMargins left="0.7" right="0.7" top="0.75" bottom="0.75" header="0.3" footer="0.3"/>
  <pageSetup paperSize="9" scale="16" orientation="portrait" horizontalDpi="300" verticalDpi="300" r:id="rId1"/>
  <rowBreaks count="1" manualBreakCount="1">
    <brk id="253"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FC610-3711-457B-B360-F642122149F3}">
  <dimension ref="A1:AI319"/>
  <sheetViews>
    <sheetView tabSelected="1" view="pageBreakPreview" zoomScale="40" zoomScaleNormal="55" zoomScaleSheetLayoutView="40" workbookViewId="0">
      <pane ySplit="7" topLeftCell="A239" activePane="bottomLeft" state="frozen"/>
      <selection pane="bottomLeft" activeCell="J1" sqref="J1:J1048576"/>
    </sheetView>
  </sheetViews>
  <sheetFormatPr baseColWidth="10" defaultColWidth="11.44140625" defaultRowHeight="14.4"/>
  <cols>
    <col min="1" max="1" width="23.6640625" bestFit="1" customWidth="1"/>
    <col min="2" max="2" width="79.109375" customWidth="1"/>
    <col min="3" max="3" width="34" customWidth="1"/>
    <col min="4" max="4" width="35.6640625" style="32" bestFit="1" customWidth="1"/>
    <col min="5" max="5" width="28.33203125" style="32" bestFit="1" customWidth="1"/>
    <col min="6" max="6" width="33.33203125" style="32" customWidth="1"/>
    <col min="7" max="7" width="29.33203125" style="32" bestFit="1" customWidth="1"/>
    <col min="8" max="9" width="24.109375" style="32" customWidth="1"/>
    <col min="10" max="10" width="50.44140625" style="239" bestFit="1" customWidth="1"/>
  </cols>
  <sheetData>
    <row r="1" spans="1:12" ht="46.5" customHeight="1"/>
    <row r="2" spans="1:12">
      <c r="B2" s="1" t="s">
        <v>0</v>
      </c>
      <c r="C2" s="25"/>
      <c r="D2" s="113"/>
      <c r="E2" s="113"/>
      <c r="F2" s="113"/>
      <c r="G2" s="113"/>
      <c r="H2" s="113"/>
      <c r="I2" s="113"/>
      <c r="J2" s="240"/>
    </row>
    <row r="3" spans="1:12">
      <c r="B3" s="1" t="s">
        <v>1</v>
      </c>
      <c r="C3" s="4" t="s">
        <v>1204</v>
      </c>
      <c r="D3" s="113"/>
      <c r="E3" s="113"/>
      <c r="F3" s="113"/>
      <c r="G3" s="113"/>
      <c r="H3" s="113"/>
      <c r="I3" s="113"/>
    </row>
    <row r="4" spans="1:12">
      <c r="B4" s="14" t="s">
        <v>1205</v>
      </c>
      <c r="C4" s="5"/>
      <c r="D4" s="61"/>
      <c r="E4" s="61"/>
      <c r="F4" s="61"/>
      <c r="G4" s="61"/>
      <c r="H4" s="61"/>
      <c r="I4" s="61"/>
      <c r="J4" s="241"/>
    </row>
    <row r="5" spans="1:12">
      <c r="B5" s="6" t="s">
        <v>4</v>
      </c>
      <c r="C5" s="7"/>
      <c r="D5" s="61"/>
      <c r="E5" s="61"/>
      <c r="F5" s="61"/>
      <c r="G5" s="61"/>
      <c r="H5" s="61"/>
      <c r="I5" s="61"/>
      <c r="J5" s="241"/>
    </row>
    <row r="6" spans="1:12" ht="15">
      <c r="A6" s="11"/>
      <c r="B6" s="1" t="s">
        <v>5</v>
      </c>
      <c r="C6" s="12"/>
      <c r="D6" s="61"/>
      <c r="E6" s="61"/>
      <c r="F6" s="61"/>
      <c r="G6" s="61"/>
      <c r="H6" s="61"/>
      <c r="I6" s="61"/>
      <c r="J6" s="241"/>
      <c r="K6" s="8"/>
      <c r="L6" s="8"/>
    </row>
    <row r="7" spans="1:12" s="5" customFormat="1" ht="43.2">
      <c r="A7" s="9" t="s">
        <v>6</v>
      </c>
      <c r="B7" s="9" t="s">
        <v>7</v>
      </c>
      <c r="C7" s="9" t="s">
        <v>8</v>
      </c>
      <c r="D7" s="114" t="s">
        <v>1206</v>
      </c>
      <c r="E7" s="114" t="s">
        <v>1207</v>
      </c>
      <c r="F7" s="114" t="s">
        <v>1208</v>
      </c>
      <c r="G7" s="20" t="s">
        <v>12</v>
      </c>
      <c r="H7" s="20" t="s">
        <v>13</v>
      </c>
      <c r="I7" s="114" t="s">
        <v>1209</v>
      </c>
      <c r="J7" s="242" t="s">
        <v>15</v>
      </c>
    </row>
    <row r="8" spans="1:12">
      <c r="A8" s="10" t="s">
        <v>16</v>
      </c>
      <c r="B8" s="10"/>
      <c r="C8" s="26"/>
      <c r="D8" s="27"/>
      <c r="E8" s="27"/>
      <c r="F8" s="27"/>
      <c r="G8" s="27"/>
      <c r="H8" s="27"/>
      <c r="I8" s="27"/>
      <c r="J8" s="243"/>
    </row>
    <row r="9" spans="1:12">
      <c r="B9" s="21" t="s">
        <v>1210</v>
      </c>
      <c r="C9" s="28"/>
      <c r="D9" s="15"/>
      <c r="E9" s="15"/>
      <c r="F9" s="15"/>
      <c r="G9" s="15"/>
      <c r="H9" s="15"/>
      <c r="I9" s="15"/>
      <c r="J9" s="244" t="s">
        <v>1211</v>
      </c>
    </row>
    <row r="10" spans="1:12">
      <c r="B10" s="22" t="s">
        <v>18</v>
      </c>
      <c r="C10" s="16" t="s">
        <v>1212</v>
      </c>
      <c r="D10" s="17">
        <v>0</v>
      </c>
      <c r="E10" s="17">
        <v>1000</v>
      </c>
      <c r="F10" s="17">
        <v>2000</v>
      </c>
      <c r="G10" s="17">
        <v>500</v>
      </c>
      <c r="H10" s="17">
        <v>300</v>
      </c>
      <c r="I10" s="17">
        <f>H10*1.085</f>
        <v>325.5</v>
      </c>
      <c r="J10" s="245"/>
    </row>
    <row r="11" spans="1:12">
      <c r="B11" s="22" t="s">
        <v>21</v>
      </c>
      <c r="C11" s="16" t="s">
        <v>1213</v>
      </c>
      <c r="D11" s="17">
        <v>0</v>
      </c>
      <c r="E11" s="17">
        <v>1000</v>
      </c>
      <c r="F11" s="17">
        <v>2000</v>
      </c>
      <c r="G11" s="17">
        <v>600</v>
      </c>
      <c r="H11" s="17">
        <v>400</v>
      </c>
      <c r="I11" s="17">
        <f t="shared" ref="I11:I22" si="0">H11*1.085</f>
        <v>434</v>
      </c>
      <c r="J11" s="245"/>
    </row>
    <row r="12" spans="1:12">
      <c r="B12" s="22" t="s">
        <v>24</v>
      </c>
      <c r="C12" s="16" t="s">
        <v>1214</v>
      </c>
      <c r="D12" s="17">
        <v>0</v>
      </c>
      <c r="E12" s="17">
        <v>1000</v>
      </c>
      <c r="F12" s="17">
        <v>2000</v>
      </c>
      <c r="G12" s="17">
        <v>700</v>
      </c>
      <c r="H12" s="17">
        <v>500</v>
      </c>
      <c r="I12" s="17">
        <f t="shared" si="0"/>
        <v>542.5</v>
      </c>
      <c r="J12" s="245"/>
    </row>
    <row r="13" spans="1:12">
      <c r="B13" s="22" t="s">
        <v>313</v>
      </c>
      <c r="C13" s="16" t="s">
        <v>1215</v>
      </c>
      <c r="D13" s="17">
        <v>0</v>
      </c>
      <c r="E13" s="17">
        <v>1000</v>
      </c>
      <c r="F13" s="17">
        <v>2000</v>
      </c>
      <c r="G13" s="17">
        <v>750</v>
      </c>
      <c r="H13" s="17">
        <v>550</v>
      </c>
      <c r="I13" s="17">
        <f t="shared" si="0"/>
        <v>596.75</v>
      </c>
      <c r="J13" s="245"/>
    </row>
    <row r="14" spans="1:12">
      <c r="B14" s="22" t="s">
        <v>27</v>
      </c>
      <c r="C14" s="16" t="s">
        <v>1216</v>
      </c>
      <c r="D14" s="17">
        <v>0</v>
      </c>
      <c r="E14" s="17">
        <v>1000</v>
      </c>
      <c r="F14" s="17">
        <v>2000</v>
      </c>
      <c r="G14" s="17">
        <v>800</v>
      </c>
      <c r="H14" s="17">
        <v>600</v>
      </c>
      <c r="I14" s="17">
        <f t="shared" si="0"/>
        <v>651</v>
      </c>
      <c r="J14" s="245"/>
    </row>
    <row r="15" spans="1:12">
      <c r="B15" s="22" t="s">
        <v>30</v>
      </c>
      <c r="C15" s="16" t="s">
        <v>1217</v>
      </c>
      <c r="D15" s="17">
        <v>0</v>
      </c>
      <c r="E15" s="17">
        <v>1000</v>
      </c>
      <c r="F15" s="17">
        <v>2000</v>
      </c>
      <c r="G15" s="17">
        <v>900</v>
      </c>
      <c r="H15" s="17">
        <v>700</v>
      </c>
      <c r="I15" s="17">
        <f t="shared" si="0"/>
        <v>759.5</v>
      </c>
      <c r="J15" s="245"/>
    </row>
    <row r="16" spans="1:12">
      <c r="B16" s="22" t="s">
        <v>33</v>
      </c>
      <c r="C16" s="16" t="s">
        <v>1218</v>
      </c>
      <c r="D16" s="17">
        <v>0</v>
      </c>
      <c r="E16" s="17">
        <v>1000</v>
      </c>
      <c r="F16" s="17">
        <v>2000</v>
      </c>
      <c r="G16" s="17">
        <v>1000</v>
      </c>
      <c r="H16" s="17">
        <v>750</v>
      </c>
      <c r="I16" s="17">
        <f t="shared" si="0"/>
        <v>813.75</v>
      </c>
      <c r="J16" s="245"/>
    </row>
    <row r="17" spans="2:10">
      <c r="B17" s="22" t="s">
        <v>36</v>
      </c>
      <c r="C17" s="16" t="s">
        <v>1219</v>
      </c>
      <c r="D17" s="17">
        <v>0</v>
      </c>
      <c r="E17" s="17">
        <v>1000</v>
      </c>
      <c r="F17" s="17">
        <v>2000</v>
      </c>
      <c r="G17" s="17">
        <v>1200</v>
      </c>
      <c r="H17" s="17">
        <v>850</v>
      </c>
      <c r="I17" s="17">
        <f t="shared" si="0"/>
        <v>922.25</v>
      </c>
      <c r="J17" s="245"/>
    </row>
    <row r="18" spans="2:10">
      <c r="B18" s="22" t="s">
        <v>39</v>
      </c>
      <c r="C18" s="16" t="s">
        <v>1220</v>
      </c>
      <c r="D18" s="17">
        <v>0</v>
      </c>
      <c r="E18" s="17">
        <v>1000</v>
      </c>
      <c r="F18" s="17">
        <v>2000</v>
      </c>
      <c r="G18" s="17">
        <v>1300</v>
      </c>
      <c r="H18" s="17">
        <v>950</v>
      </c>
      <c r="I18" s="17">
        <f t="shared" si="0"/>
        <v>1030.75</v>
      </c>
      <c r="J18" s="245"/>
    </row>
    <row r="19" spans="2:10">
      <c r="B19" s="22" t="s">
        <v>1221</v>
      </c>
      <c r="C19" s="16" t="s">
        <v>1222</v>
      </c>
      <c r="D19" s="17">
        <v>0</v>
      </c>
      <c r="E19" s="17">
        <v>1000</v>
      </c>
      <c r="F19" s="17">
        <v>2000</v>
      </c>
      <c r="G19" s="17">
        <v>1500</v>
      </c>
      <c r="H19" s="17">
        <v>1000</v>
      </c>
      <c r="I19" s="17">
        <f t="shared" si="0"/>
        <v>1085</v>
      </c>
      <c r="J19" s="245"/>
    </row>
    <row r="20" spans="2:10">
      <c r="B20" s="22" t="s">
        <v>42</v>
      </c>
      <c r="C20" s="16" t="s">
        <v>1223</v>
      </c>
      <c r="D20" s="17">
        <v>0</v>
      </c>
      <c r="E20" s="17">
        <v>1000</v>
      </c>
      <c r="F20" s="17">
        <v>2000</v>
      </c>
      <c r="G20" s="17">
        <v>1650</v>
      </c>
      <c r="H20" s="17">
        <v>1050</v>
      </c>
      <c r="I20" s="17">
        <f t="shared" si="0"/>
        <v>1139.25</v>
      </c>
      <c r="J20" s="245"/>
    </row>
    <row r="21" spans="2:10">
      <c r="B21" s="22" t="s">
        <v>45</v>
      </c>
      <c r="C21" s="16" t="s">
        <v>1224</v>
      </c>
      <c r="D21" s="17">
        <v>0</v>
      </c>
      <c r="E21" s="17">
        <v>1000</v>
      </c>
      <c r="F21" s="17">
        <v>2000</v>
      </c>
      <c r="G21" s="17">
        <v>1750</v>
      </c>
      <c r="H21" s="17">
        <v>1100</v>
      </c>
      <c r="I21" s="17">
        <f t="shared" si="0"/>
        <v>1193.5</v>
      </c>
      <c r="J21" s="245"/>
    </row>
    <row r="22" spans="2:10">
      <c r="B22" s="22" t="s">
        <v>46</v>
      </c>
      <c r="C22" s="16" t="s">
        <v>1225</v>
      </c>
      <c r="D22" s="17">
        <v>0</v>
      </c>
      <c r="E22" s="17">
        <v>1000</v>
      </c>
      <c r="F22" s="17">
        <v>2000</v>
      </c>
      <c r="G22" s="17">
        <v>2000</v>
      </c>
      <c r="H22" s="17">
        <v>1200</v>
      </c>
      <c r="I22" s="17">
        <f t="shared" si="0"/>
        <v>1302</v>
      </c>
      <c r="J22" s="245"/>
    </row>
    <row r="23" spans="2:10">
      <c r="B23" s="21" t="s">
        <v>1226</v>
      </c>
      <c r="C23" s="28"/>
      <c r="D23" s="15"/>
      <c r="E23" s="15"/>
      <c r="F23" s="15"/>
      <c r="G23" s="15"/>
      <c r="H23" s="15"/>
      <c r="I23" s="15"/>
      <c r="J23" s="244" t="s">
        <v>1211</v>
      </c>
    </row>
    <row r="24" spans="2:10">
      <c r="B24" s="22" t="str">
        <f>B10</f>
        <v>10 Mbps</v>
      </c>
      <c r="C24" s="16" t="str">
        <f>C10</f>
        <v>INTERNET FO 10M</v>
      </c>
      <c r="D24" s="17">
        <v>0</v>
      </c>
      <c r="E24" s="17">
        <v>1000</v>
      </c>
      <c r="F24" s="17">
        <v>2000</v>
      </c>
      <c r="G24" s="17">
        <f>G10</f>
        <v>500</v>
      </c>
      <c r="H24" s="17">
        <v>650</v>
      </c>
      <c r="I24" s="17">
        <f>H24*1.085</f>
        <v>705.25</v>
      </c>
      <c r="J24" s="245"/>
    </row>
    <row r="25" spans="2:10">
      <c r="B25" s="22" t="str">
        <f t="shared" ref="B25:G36" si="1">B11</f>
        <v>20 Mbps</v>
      </c>
      <c r="C25" s="16" t="str">
        <f t="shared" si="1"/>
        <v>INTERNET FO 20M</v>
      </c>
      <c r="D25" s="17">
        <v>0</v>
      </c>
      <c r="E25" s="17">
        <v>1000</v>
      </c>
      <c r="F25" s="17">
        <v>2000</v>
      </c>
      <c r="G25" s="17">
        <f t="shared" si="1"/>
        <v>600</v>
      </c>
      <c r="H25" s="17">
        <v>700</v>
      </c>
      <c r="I25" s="17">
        <f t="shared" ref="I25:I60" si="2">H25*1.085</f>
        <v>759.5</v>
      </c>
      <c r="J25" s="245"/>
    </row>
    <row r="26" spans="2:10">
      <c r="B26" s="22" t="str">
        <f t="shared" si="1"/>
        <v>40 Mbps</v>
      </c>
      <c r="C26" s="16" t="str">
        <f t="shared" si="1"/>
        <v>INTERNET FO 40M</v>
      </c>
      <c r="D26" s="17">
        <v>0</v>
      </c>
      <c r="E26" s="17">
        <v>1000</v>
      </c>
      <c r="F26" s="17">
        <v>2000</v>
      </c>
      <c r="G26" s="17">
        <f t="shared" si="1"/>
        <v>700</v>
      </c>
      <c r="H26" s="17">
        <v>950</v>
      </c>
      <c r="I26" s="17">
        <f t="shared" si="2"/>
        <v>1030.75</v>
      </c>
      <c r="J26" s="245"/>
    </row>
    <row r="27" spans="2:10">
      <c r="B27" s="22" t="str">
        <f t="shared" si="1"/>
        <v>50 Mbps</v>
      </c>
      <c r="C27" s="16" t="str">
        <f t="shared" si="1"/>
        <v>INTERNET FO 50M</v>
      </c>
      <c r="D27" s="17">
        <v>0</v>
      </c>
      <c r="E27" s="17">
        <v>1000</v>
      </c>
      <c r="F27" s="17">
        <v>2000</v>
      </c>
      <c r="G27" s="17">
        <f t="shared" si="1"/>
        <v>750</v>
      </c>
      <c r="H27" s="17">
        <v>990</v>
      </c>
      <c r="I27" s="17">
        <f t="shared" si="2"/>
        <v>1074.1499999999999</v>
      </c>
      <c r="J27" s="245"/>
    </row>
    <row r="28" spans="2:10">
      <c r="B28" s="22" t="str">
        <f t="shared" si="1"/>
        <v>60 Mbps</v>
      </c>
      <c r="C28" s="16" t="str">
        <f t="shared" si="1"/>
        <v>INTERNET FO 60M</v>
      </c>
      <c r="D28" s="17">
        <v>0</v>
      </c>
      <c r="E28" s="17">
        <v>1000</v>
      </c>
      <c r="F28" s="17">
        <v>2000</v>
      </c>
      <c r="G28" s="17">
        <f t="shared" si="1"/>
        <v>800</v>
      </c>
      <c r="H28" s="17">
        <v>1000</v>
      </c>
      <c r="I28" s="17">
        <f t="shared" si="2"/>
        <v>1085</v>
      </c>
      <c r="J28" s="245"/>
    </row>
    <row r="29" spans="2:10">
      <c r="B29" s="22" t="str">
        <f t="shared" si="1"/>
        <v>80 Mbps</v>
      </c>
      <c r="C29" s="16" t="str">
        <f t="shared" si="1"/>
        <v>INTERNET FO 80M</v>
      </c>
      <c r="D29" s="17">
        <v>0</v>
      </c>
      <c r="E29" s="17">
        <v>1000</v>
      </c>
      <c r="F29" s="17">
        <v>2000</v>
      </c>
      <c r="G29" s="17">
        <f t="shared" si="1"/>
        <v>900</v>
      </c>
      <c r="H29" s="17">
        <v>1000</v>
      </c>
      <c r="I29" s="17">
        <f t="shared" si="2"/>
        <v>1085</v>
      </c>
      <c r="J29" s="245"/>
    </row>
    <row r="30" spans="2:10">
      <c r="B30" s="22" t="str">
        <f t="shared" si="1"/>
        <v>100 Mbps</v>
      </c>
      <c r="C30" s="16" t="str">
        <f t="shared" si="1"/>
        <v>INTERNET FO 100M</v>
      </c>
      <c r="D30" s="17">
        <v>0</v>
      </c>
      <c r="E30" s="17">
        <v>1000</v>
      </c>
      <c r="F30" s="17">
        <v>2000</v>
      </c>
      <c r="G30" s="17">
        <f t="shared" si="1"/>
        <v>1000</v>
      </c>
      <c r="H30" s="17">
        <v>1050</v>
      </c>
      <c r="I30" s="17">
        <f t="shared" si="2"/>
        <v>1139.25</v>
      </c>
      <c r="J30" s="245"/>
    </row>
    <row r="31" spans="2:10">
      <c r="B31" s="22" t="str">
        <f t="shared" si="1"/>
        <v>200 Mbps</v>
      </c>
      <c r="C31" s="16" t="str">
        <f t="shared" si="1"/>
        <v>INTERNET FO 200M</v>
      </c>
      <c r="D31" s="17">
        <v>0</v>
      </c>
      <c r="E31" s="17">
        <v>1000</v>
      </c>
      <c r="F31" s="17">
        <v>2000</v>
      </c>
      <c r="G31" s="17">
        <f t="shared" si="1"/>
        <v>1200</v>
      </c>
      <c r="H31" s="17">
        <v>1140</v>
      </c>
      <c r="I31" s="17">
        <f t="shared" si="2"/>
        <v>1236.8999999999999</v>
      </c>
      <c r="J31" s="245"/>
    </row>
    <row r="32" spans="2:10">
      <c r="B32" s="22" t="str">
        <f t="shared" si="1"/>
        <v>400 Mbps</v>
      </c>
      <c r="C32" s="16" t="str">
        <f t="shared" si="1"/>
        <v>INTERNET FO 400M</v>
      </c>
      <c r="D32" s="17">
        <v>0</v>
      </c>
      <c r="E32" s="17">
        <v>1000</v>
      </c>
      <c r="F32" s="17">
        <v>2000</v>
      </c>
      <c r="G32" s="17">
        <f t="shared" si="1"/>
        <v>1300</v>
      </c>
      <c r="H32" s="17">
        <v>1250</v>
      </c>
      <c r="I32" s="17">
        <f t="shared" si="2"/>
        <v>1356.25</v>
      </c>
      <c r="J32" s="245"/>
    </row>
    <row r="33" spans="2:10">
      <c r="B33" s="22" t="str">
        <f t="shared" si="1"/>
        <v>500 Mbps</v>
      </c>
      <c r="C33" s="16" t="str">
        <f t="shared" si="1"/>
        <v>INTERNET FO 500M</v>
      </c>
      <c r="D33" s="17">
        <v>0</v>
      </c>
      <c r="E33" s="17">
        <v>1000</v>
      </c>
      <c r="F33" s="17">
        <v>2000</v>
      </c>
      <c r="G33" s="17">
        <f t="shared" si="1"/>
        <v>1500</v>
      </c>
      <c r="H33" s="17">
        <v>1320</v>
      </c>
      <c r="I33" s="17">
        <f t="shared" si="2"/>
        <v>1432.2</v>
      </c>
      <c r="J33" s="245"/>
    </row>
    <row r="34" spans="2:10">
      <c r="B34" s="22" t="str">
        <f t="shared" si="1"/>
        <v>600 Mbps</v>
      </c>
      <c r="C34" s="16" t="str">
        <f t="shared" si="1"/>
        <v>INTERNET FO 600M</v>
      </c>
      <c r="D34" s="17">
        <v>0</v>
      </c>
      <c r="E34" s="17">
        <v>1000</v>
      </c>
      <c r="F34" s="17">
        <v>2000</v>
      </c>
      <c r="G34" s="17">
        <f t="shared" si="1"/>
        <v>1650</v>
      </c>
      <c r="H34" s="17">
        <v>1400</v>
      </c>
      <c r="I34" s="17">
        <f t="shared" si="2"/>
        <v>1519</v>
      </c>
      <c r="J34" s="245"/>
    </row>
    <row r="35" spans="2:10">
      <c r="B35" s="22" t="str">
        <f t="shared" si="1"/>
        <v>800 Mbps</v>
      </c>
      <c r="C35" s="16" t="str">
        <f t="shared" si="1"/>
        <v>INTERNET FO 800M</v>
      </c>
      <c r="D35" s="17">
        <v>0</v>
      </c>
      <c r="E35" s="17">
        <v>1000</v>
      </c>
      <c r="F35" s="17">
        <v>2000</v>
      </c>
      <c r="G35" s="17">
        <f t="shared" si="1"/>
        <v>1750</v>
      </c>
      <c r="H35" s="17">
        <v>1500</v>
      </c>
      <c r="I35" s="17">
        <f t="shared" si="2"/>
        <v>1627.5</v>
      </c>
      <c r="J35" s="245"/>
    </row>
    <row r="36" spans="2:10">
      <c r="B36" s="22" t="str">
        <f t="shared" si="1"/>
        <v>1 Gbps</v>
      </c>
      <c r="C36" s="16" t="str">
        <f t="shared" si="1"/>
        <v>INTERNET FO 1G</v>
      </c>
      <c r="D36" s="17">
        <v>0</v>
      </c>
      <c r="E36" s="17">
        <v>1000</v>
      </c>
      <c r="F36" s="17">
        <v>2000</v>
      </c>
      <c r="G36" s="17">
        <f t="shared" si="1"/>
        <v>2000</v>
      </c>
      <c r="H36" s="17">
        <v>1500</v>
      </c>
      <c r="I36" s="17">
        <f t="shared" si="2"/>
        <v>1627.5</v>
      </c>
      <c r="J36" s="245"/>
    </row>
    <row r="37" spans="2:10">
      <c r="B37" s="21" t="s">
        <v>67</v>
      </c>
      <c r="C37" s="28"/>
      <c r="D37" s="15"/>
      <c r="E37" s="15"/>
      <c r="F37" s="15"/>
      <c r="G37" s="15"/>
      <c r="H37" s="15"/>
      <c r="I37" s="15"/>
      <c r="J37" s="244" t="s">
        <v>1211</v>
      </c>
    </row>
    <row r="38" spans="2:10">
      <c r="B38" s="22" t="s">
        <v>74</v>
      </c>
      <c r="C38" s="16" t="s">
        <v>1227</v>
      </c>
      <c r="D38" s="17">
        <v>0</v>
      </c>
      <c r="E38" s="17">
        <v>300</v>
      </c>
      <c r="F38" s="17">
        <v>600</v>
      </c>
      <c r="G38" s="17">
        <v>250</v>
      </c>
      <c r="H38" s="17">
        <v>180</v>
      </c>
      <c r="I38" s="17">
        <f t="shared" si="2"/>
        <v>195.29999999999998</v>
      </c>
      <c r="J38" s="245"/>
    </row>
    <row r="39" spans="2:10">
      <c r="B39" s="22" t="s">
        <v>79</v>
      </c>
      <c r="C39" s="16" t="s">
        <v>1228</v>
      </c>
      <c r="D39" s="17">
        <v>0</v>
      </c>
      <c r="E39" s="17">
        <v>300</v>
      </c>
      <c r="F39" s="17">
        <v>600</v>
      </c>
      <c r="G39" s="17">
        <v>350</v>
      </c>
      <c r="H39" s="17">
        <v>220</v>
      </c>
      <c r="I39" s="17">
        <f t="shared" si="2"/>
        <v>238.7</v>
      </c>
      <c r="J39" s="245"/>
    </row>
    <row r="40" spans="2:10">
      <c r="B40" s="22" t="s">
        <v>84</v>
      </c>
      <c r="C40" s="16" t="s">
        <v>1229</v>
      </c>
      <c r="D40" s="17">
        <v>0</v>
      </c>
      <c r="E40" s="17">
        <v>300</v>
      </c>
      <c r="F40" s="17">
        <v>600</v>
      </c>
      <c r="G40" s="17">
        <v>450</v>
      </c>
      <c r="H40" s="17">
        <v>339</v>
      </c>
      <c r="I40" s="17">
        <f t="shared" si="2"/>
        <v>367.815</v>
      </c>
      <c r="J40" s="245"/>
    </row>
    <row r="41" spans="2:10">
      <c r="B41" s="22" t="s">
        <v>18</v>
      </c>
      <c r="C41" s="16" t="s">
        <v>1230</v>
      </c>
      <c r="D41" s="17">
        <v>0</v>
      </c>
      <c r="E41" s="17">
        <v>300</v>
      </c>
      <c r="F41" s="17">
        <v>600</v>
      </c>
      <c r="G41" s="17">
        <v>550</v>
      </c>
      <c r="H41" s="17">
        <v>439</v>
      </c>
      <c r="I41" s="17">
        <f t="shared" si="2"/>
        <v>476.315</v>
      </c>
      <c r="J41" s="245"/>
    </row>
    <row r="42" spans="2:10">
      <c r="B42" s="22" t="s">
        <v>1231</v>
      </c>
      <c r="C42" s="16" t="s">
        <v>1230</v>
      </c>
      <c r="D42" s="17">
        <v>0</v>
      </c>
      <c r="E42" s="17">
        <v>600</v>
      </c>
      <c r="F42" s="17">
        <v>1000</v>
      </c>
      <c r="G42" s="17">
        <v>550</v>
      </c>
      <c r="H42" s="17">
        <v>439</v>
      </c>
      <c r="I42" s="17">
        <f t="shared" si="2"/>
        <v>476.315</v>
      </c>
      <c r="J42" s="245"/>
    </row>
    <row r="43" spans="2:10">
      <c r="B43" s="22" t="s">
        <v>250</v>
      </c>
      <c r="C43" s="16" t="s">
        <v>1232</v>
      </c>
      <c r="D43" s="17">
        <v>0</v>
      </c>
      <c r="E43" s="17">
        <v>600</v>
      </c>
      <c r="F43" s="17">
        <v>1000</v>
      </c>
      <c r="G43" s="17">
        <v>650</v>
      </c>
      <c r="H43" s="17">
        <v>539</v>
      </c>
      <c r="I43" s="17">
        <f t="shared" si="2"/>
        <v>584.81499999999994</v>
      </c>
      <c r="J43" s="245"/>
    </row>
    <row r="44" spans="2:10">
      <c r="B44" s="21" t="s">
        <v>89</v>
      </c>
      <c r="C44" s="28"/>
      <c r="D44" s="15"/>
      <c r="E44" s="15"/>
      <c r="F44" s="15"/>
      <c r="G44" s="15"/>
      <c r="H44" s="15"/>
      <c r="I44" s="15"/>
      <c r="J44" s="244"/>
    </row>
    <row r="45" spans="2:10">
      <c r="B45" s="22" t="s">
        <v>74</v>
      </c>
      <c r="C45" s="16" t="s">
        <v>1233</v>
      </c>
      <c r="D45" s="17"/>
      <c r="E45" s="17"/>
      <c r="F45" s="17"/>
      <c r="G45" s="17"/>
      <c r="H45" s="17"/>
      <c r="I45" s="17">
        <f t="shared" si="2"/>
        <v>0</v>
      </c>
      <c r="J45" s="245" t="s">
        <v>1234</v>
      </c>
    </row>
    <row r="46" spans="2:10">
      <c r="B46" s="22" t="s">
        <v>79</v>
      </c>
      <c r="C46" s="16" t="s">
        <v>1235</v>
      </c>
      <c r="D46" s="17"/>
      <c r="E46" s="17"/>
      <c r="F46" s="17"/>
      <c r="G46" s="17"/>
      <c r="H46" s="17"/>
      <c r="I46" s="17">
        <f t="shared" si="2"/>
        <v>0</v>
      </c>
      <c r="J46" s="245" t="s">
        <v>1234</v>
      </c>
    </row>
    <row r="47" spans="2:10">
      <c r="B47" s="22" t="s">
        <v>84</v>
      </c>
      <c r="C47" s="16" t="s">
        <v>1236</v>
      </c>
      <c r="D47" s="17"/>
      <c r="E47" s="17"/>
      <c r="F47" s="17"/>
      <c r="G47" s="17"/>
      <c r="H47" s="17"/>
      <c r="I47" s="17">
        <f t="shared" si="2"/>
        <v>0</v>
      </c>
      <c r="J47" s="245" t="s">
        <v>1234</v>
      </c>
    </row>
    <row r="48" spans="2:10">
      <c r="B48" s="22" t="s">
        <v>18</v>
      </c>
      <c r="C48" s="16" t="s">
        <v>1237</v>
      </c>
      <c r="D48" s="17"/>
      <c r="E48" s="17"/>
      <c r="F48" s="17"/>
      <c r="G48" s="17"/>
      <c r="H48" s="17"/>
      <c r="I48" s="17">
        <f t="shared" si="2"/>
        <v>0</v>
      </c>
      <c r="J48" s="245" t="s">
        <v>1234</v>
      </c>
    </row>
    <row r="49" spans="1:10">
      <c r="B49" s="22" t="s">
        <v>95</v>
      </c>
      <c r="C49" s="16" t="s">
        <v>1238</v>
      </c>
      <c r="D49" s="17"/>
      <c r="E49" s="17"/>
      <c r="F49" s="17"/>
      <c r="G49" s="17"/>
      <c r="H49" s="17"/>
      <c r="I49" s="17">
        <f t="shared" si="2"/>
        <v>0</v>
      </c>
      <c r="J49" s="245" t="s">
        <v>1234</v>
      </c>
    </row>
    <row r="50" spans="1:10">
      <c r="B50" s="22" t="s">
        <v>98</v>
      </c>
      <c r="C50" s="16" t="s">
        <v>1239</v>
      </c>
      <c r="D50" s="17"/>
      <c r="E50" s="17"/>
      <c r="F50" s="17"/>
      <c r="G50" s="17"/>
      <c r="H50" s="17"/>
      <c r="I50" s="17">
        <f t="shared" si="2"/>
        <v>0</v>
      </c>
      <c r="J50" s="245" t="s">
        <v>1234</v>
      </c>
    </row>
    <row r="51" spans="1:10">
      <c r="B51" s="22" t="s">
        <v>99</v>
      </c>
      <c r="C51" s="16" t="s">
        <v>1240</v>
      </c>
      <c r="D51" s="17"/>
      <c r="E51" s="17"/>
      <c r="F51" s="17"/>
      <c r="G51" s="17"/>
      <c r="H51" s="17"/>
      <c r="I51" s="17">
        <f t="shared" si="2"/>
        <v>0</v>
      </c>
      <c r="J51" s="245" t="s">
        <v>1234</v>
      </c>
    </row>
    <row r="52" spans="1:10">
      <c r="B52" s="22" t="s">
        <v>101</v>
      </c>
      <c r="C52" s="16" t="s">
        <v>1241</v>
      </c>
      <c r="D52" s="17">
        <v>0</v>
      </c>
      <c r="E52" s="17">
        <v>0</v>
      </c>
      <c r="F52" s="17">
        <v>0</v>
      </c>
      <c r="G52" s="17">
        <v>0</v>
      </c>
      <c r="H52" s="17">
        <v>0</v>
      </c>
      <c r="I52" s="17">
        <f t="shared" si="2"/>
        <v>0</v>
      </c>
      <c r="J52" s="245" t="s">
        <v>1242</v>
      </c>
    </row>
    <row r="53" spans="1:10">
      <c r="B53" s="22" t="s">
        <v>104</v>
      </c>
      <c r="C53" s="16" t="s">
        <v>1243</v>
      </c>
      <c r="D53" s="17">
        <v>0</v>
      </c>
      <c r="E53" s="17">
        <v>0</v>
      </c>
      <c r="F53" s="17">
        <v>0</v>
      </c>
      <c r="G53" s="17">
        <v>100</v>
      </c>
      <c r="H53" s="17">
        <v>50</v>
      </c>
      <c r="I53" s="17">
        <f t="shared" si="2"/>
        <v>54.25</v>
      </c>
      <c r="J53" s="245"/>
    </row>
    <row r="54" spans="1:10">
      <c r="A54" t="s">
        <v>6</v>
      </c>
      <c r="B54" s="22" t="s">
        <v>109</v>
      </c>
      <c r="C54" s="16" t="s">
        <v>1244</v>
      </c>
      <c r="D54" s="17">
        <v>0</v>
      </c>
      <c r="E54" s="17">
        <v>0</v>
      </c>
      <c r="F54" s="17">
        <v>0</v>
      </c>
      <c r="G54" s="17">
        <v>0</v>
      </c>
      <c r="H54" s="17">
        <v>0</v>
      </c>
      <c r="I54" s="17">
        <f t="shared" si="2"/>
        <v>0</v>
      </c>
      <c r="J54" s="245" t="s">
        <v>1245</v>
      </c>
    </row>
    <row r="55" spans="1:10">
      <c r="B55" s="22" t="s">
        <v>112</v>
      </c>
      <c r="C55" s="16" t="s">
        <v>1246</v>
      </c>
      <c r="D55" s="17">
        <v>0</v>
      </c>
      <c r="E55" s="17">
        <v>0</v>
      </c>
      <c r="F55" s="17">
        <v>0</v>
      </c>
      <c r="G55" s="17">
        <v>100</v>
      </c>
      <c r="H55" s="17">
        <v>50</v>
      </c>
      <c r="I55" s="17">
        <f t="shared" si="2"/>
        <v>54.25</v>
      </c>
      <c r="J55" s="245"/>
    </row>
    <row r="56" spans="1:10">
      <c r="B56" s="22" t="s">
        <v>125</v>
      </c>
      <c r="C56" s="16" t="s">
        <v>1247</v>
      </c>
      <c r="D56" s="17">
        <v>0</v>
      </c>
      <c r="E56" s="17">
        <v>0</v>
      </c>
      <c r="F56" s="17">
        <v>0</v>
      </c>
      <c r="G56" s="17">
        <v>15</v>
      </c>
      <c r="H56" s="17">
        <v>10</v>
      </c>
      <c r="I56" s="17">
        <f t="shared" si="2"/>
        <v>10.85</v>
      </c>
      <c r="J56" s="245" t="s">
        <v>1248</v>
      </c>
    </row>
    <row r="57" spans="1:10">
      <c r="B57" s="22" t="s">
        <v>140</v>
      </c>
      <c r="C57" s="16" t="s">
        <v>1249</v>
      </c>
      <c r="D57" s="17"/>
      <c r="E57" s="17"/>
      <c r="F57" s="17"/>
      <c r="G57" s="17"/>
      <c r="H57" s="17"/>
      <c r="I57" s="17">
        <f t="shared" si="2"/>
        <v>0</v>
      </c>
      <c r="J57" s="245" t="s">
        <v>1234</v>
      </c>
    </row>
    <row r="58" spans="1:10" ht="14.4" customHeight="1">
      <c r="B58" s="22" t="s">
        <v>142</v>
      </c>
      <c r="C58" s="16" t="s">
        <v>1250</v>
      </c>
      <c r="D58" s="17">
        <v>0</v>
      </c>
      <c r="E58" s="17">
        <v>0</v>
      </c>
      <c r="F58" s="17">
        <v>0</v>
      </c>
      <c r="G58" s="17">
        <v>2</v>
      </c>
      <c r="H58" s="17">
        <v>1</v>
      </c>
      <c r="I58" s="17">
        <f t="shared" si="2"/>
        <v>1.085</v>
      </c>
      <c r="J58" s="245" t="s">
        <v>1251</v>
      </c>
    </row>
    <row r="59" spans="1:10" ht="28.8">
      <c r="B59" s="23" t="s">
        <v>144</v>
      </c>
      <c r="C59" s="115" t="s">
        <v>1252</v>
      </c>
      <c r="D59" s="17"/>
      <c r="E59" s="17"/>
      <c r="F59" s="17"/>
      <c r="G59" s="17"/>
      <c r="H59" s="17"/>
      <c r="I59" s="17">
        <f t="shared" si="2"/>
        <v>0</v>
      </c>
      <c r="J59" s="246" t="s">
        <v>1253</v>
      </c>
    </row>
    <row r="60" spans="1:10" ht="43.2">
      <c r="B60" s="23" t="s">
        <v>145</v>
      </c>
      <c r="C60" s="115" t="s">
        <v>1254</v>
      </c>
      <c r="D60" s="17"/>
      <c r="E60" s="17"/>
      <c r="F60" s="17"/>
      <c r="G60" s="17"/>
      <c r="H60" s="17"/>
      <c r="I60" s="17">
        <f t="shared" si="2"/>
        <v>0</v>
      </c>
      <c r="J60" s="246" t="s">
        <v>1253</v>
      </c>
    </row>
    <row r="61" spans="1:10">
      <c r="B61" s="21" t="s">
        <v>146</v>
      </c>
      <c r="C61" s="28"/>
      <c r="D61" s="15"/>
      <c r="E61" s="15"/>
      <c r="F61" s="15"/>
      <c r="G61" s="15"/>
      <c r="H61" s="15"/>
      <c r="I61" s="15"/>
      <c r="J61" s="244" t="s">
        <v>1255</v>
      </c>
    </row>
    <row r="62" spans="1:10">
      <c r="B62" s="22" t="s">
        <v>1256</v>
      </c>
      <c r="C62" s="16" t="s">
        <v>1257</v>
      </c>
      <c r="D62" s="17">
        <v>0</v>
      </c>
      <c r="E62" s="17">
        <v>150</v>
      </c>
      <c r="F62" s="17">
        <v>300</v>
      </c>
      <c r="G62" s="17">
        <v>65</v>
      </c>
      <c r="H62" s="17">
        <v>50</v>
      </c>
      <c r="I62" s="17">
        <f t="shared" ref="I62:I65" si="3">H62*1.085</f>
        <v>54.25</v>
      </c>
      <c r="J62" s="245"/>
    </row>
    <row r="63" spans="1:10">
      <c r="B63" s="22" t="s">
        <v>1258</v>
      </c>
      <c r="C63" s="16" t="s">
        <v>1259</v>
      </c>
      <c r="D63" s="17">
        <v>0</v>
      </c>
      <c r="E63" s="17">
        <v>0</v>
      </c>
      <c r="F63" s="17">
        <v>0</v>
      </c>
      <c r="G63" s="17">
        <v>34.99</v>
      </c>
      <c r="H63" s="17">
        <v>34.99</v>
      </c>
      <c r="I63" s="17">
        <f t="shared" si="3"/>
        <v>37.964150000000004</v>
      </c>
      <c r="J63" s="245"/>
    </row>
    <row r="64" spans="1:10">
      <c r="B64" s="22" t="s">
        <v>1260</v>
      </c>
      <c r="C64" s="16" t="s">
        <v>1261</v>
      </c>
      <c r="D64" s="17">
        <v>0</v>
      </c>
      <c r="E64" s="17">
        <v>0</v>
      </c>
      <c r="F64" s="17">
        <v>0</v>
      </c>
      <c r="G64" s="17">
        <v>54.99</v>
      </c>
      <c r="H64" s="17">
        <v>54.99</v>
      </c>
      <c r="I64" s="17">
        <f t="shared" si="3"/>
        <v>59.664149999999999</v>
      </c>
      <c r="J64" s="245"/>
    </row>
    <row r="65" spans="2:11">
      <c r="B65" s="22" t="s">
        <v>1262</v>
      </c>
      <c r="C65" s="16" t="s">
        <v>1263</v>
      </c>
      <c r="D65" s="17">
        <v>0</v>
      </c>
      <c r="E65" s="17">
        <v>0</v>
      </c>
      <c r="F65" s="17">
        <v>0</v>
      </c>
      <c r="G65" s="17">
        <v>64.989999999999995</v>
      </c>
      <c r="H65" s="17">
        <v>64.989999999999995</v>
      </c>
      <c r="I65" s="17">
        <f t="shared" si="3"/>
        <v>70.514149999999987</v>
      </c>
      <c r="J65" s="245"/>
    </row>
    <row r="66" spans="2:11">
      <c r="B66" s="22" t="s">
        <v>1264</v>
      </c>
      <c r="C66" s="16" t="s">
        <v>1259</v>
      </c>
      <c r="D66" s="17">
        <v>0</v>
      </c>
      <c r="E66" s="17">
        <v>0</v>
      </c>
      <c r="F66" s="17">
        <v>0</v>
      </c>
      <c r="G66" s="17">
        <v>34.99</v>
      </c>
      <c r="H66" s="17">
        <v>34.99</v>
      </c>
      <c r="I66" s="17">
        <f>H66</f>
        <v>34.99</v>
      </c>
      <c r="J66" s="245"/>
    </row>
    <row r="67" spans="2:11">
      <c r="B67" s="22" t="s">
        <v>1265</v>
      </c>
      <c r="C67" s="16" t="s">
        <v>1261</v>
      </c>
      <c r="D67" s="17">
        <v>0</v>
      </c>
      <c r="E67" s="17">
        <v>0</v>
      </c>
      <c r="F67" s="17">
        <v>0</v>
      </c>
      <c r="G67" s="17">
        <v>44.99</v>
      </c>
      <c r="H67" s="17">
        <v>44.99</v>
      </c>
      <c r="I67" s="17">
        <f>H67</f>
        <v>44.99</v>
      </c>
      <c r="J67" s="245"/>
    </row>
    <row r="68" spans="2:11">
      <c r="B68" s="22" t="s">
        <v>1266</v>
      </c>
      <c r="C68" s="16" t="s">
        <v>1263</v>
      </c>
      <c r="D68" s="17">
        <v>0</v>
      </c>
      <c r="E68" s="17">
        <v>0</v>
      </c>
      <c r="F68" s="17">
        <v>0</v>
      </c>
      <c r="G68" s="17">
        <v>54.99</v>
      </c>
      <c r="H68" s="17">
        <v>54.99</v>
      </c>
      <c r="I68" s="17">
        <f>H68</f>
        <v>54.99</v>
      </c>
      <c r="J68" s="245"/>
    </row>
    <row r="69" spans="2:11">
      <c r="B69" s="21" t="s">
        <v>150</v>
      </c>
      <c r="C69" s="116"/>
      <c r="D69" s="117"/>
      <c r="E69" s="117"/>
      <c r="F69" s="117"/>
      <c r="G69" s="15"/>
      <c r="H69" s="15"/>
      <c r="I69" s="117"/>
      <c r="J69" s="244"/>
    </row>
    <row r="70" spans="2:11">
      <c r="B70" s="22" t="s">
        <v>1267</v>
      </c>
      <c r="C70" s="16" t="s">
        <v>1268</v>
      </c>
      <c r="D70" s="17">
        <v>90</v>
      </c>
      <c r="E70" s="17">
        <v>90</v>
      </c>
      <c r="F70" s="17">
        <v>90</v>
      </c>
      <c r="G70" s="17">
        <v>64.989999999999995</v>
      </c>
      <c r="H70" s="17">
        <v>54.99</v>
      </c>
      <c r="I70" s="17">
        <f>H70</f>
        <v>54.99</v>
      </c>
      <c r="J70" s="245"/>
      <c r="K70" s="118"/>
    </row>
    <row r="71" spans="2:11">
      <c r="B71" s="22" t="s">
        <v>1269</v>
      </c>
      <c r="C71" s="16" t="s">
        <v>1270</v>
      </c>
      <c r="D71" s="17">
        <v>90</v>
      </c>
      <c r="E71" s="17">
        <v>90</v>
      </c>
      <c r="F71" s="17">
        <v>90</v>
      </c>
      <c r="G71" s="17">
        <v>74.989999999999995</v>
      </c>
      <c r="H71" s="17">
        <v>64.989999999999995</v>
      </c>
      <c r="I71" s="17">
        <f>H71</f>
        <v>64.989999999999995</v>
      </c>
      <c r="J71" s="245"/>
      <c r="K71" s="118"/>
    </row>
    <row r="72" spans="2:11">
      <c r="B72" s="22" t="s">
        <v>1271</v>
      </c>
      <c r="C72" s="16" t="s">
        <v>1272</v>
      </c>
      <c r="D72" s="17">
        <v>90</v>
      </c>
      <c r="E72" s="17">
        <v>90</v>
      </c>
      <c r="F72" s="17">
        <v>90</v>
      </c>
      <c r="G72" s="17">
        <v>94.99</v>
      </c>
      <c r="H72" s="17">
        <v>84.99</v>
      </c>
      <c r="I72" s="17">
        <f>H72</f>
        <v>84.99</v>
      </c>
      <c r="J72" s="245"/>
      <c r="K72" s="118"/>
    </row>
    <row r="73" spans="2:11">
      <c r="B73" s="22" t="s">
        <v>1273</v>
      </c>
      <c r="C73" s="16" t="s">
        <v>1274</v>
      </c>
      <c r="D73" s="17">
        <v>90</v>
      </c>
      <c r="E73" s="17">
        <v>90</v>
      </c>
      <c r="F73" s="17">
        <v>90</v>
      </c>
      <c r="G73" s="17">
        <v>104.99</v>
      </c>
      <c r="H73" s="17">
        <v>94.99</v>
      </c>
      <c r="I73" s="17">
        <f>H73</f>
        <v>94.99</v>
      </c>
      <c r="J73" s="245"/>
      <c r="K73" s="118"/>
    </row>
    <row r="74" spans="2:11">
      <c r="B74" s="21" t="s">
        <v>1275</v>
      </c>
      <c r="C74" s="116"/>
      <c r="D74" s="117"/>
      <c r="E74" s="117"/>
      <c r="F74" s="117"/>
      <c r="G74" s="15"/>
      <c r="H74" s="15"/>
      <c r="I74" s="117"/>
      <c r="J74" s="244"/>
    </row>
    <row r="75" spans="2:11">
      <c r="B75" s="22" t="s">
        <v>1276</v>
      </c>
      <c r="C75" s="16" t="s">
        <v>1277</v>
      </c>
      <c r="D75" s="17">
        <v>90</v>
      </c>
      <c r="E75" s="17">
        <v>90</v>
      </c>
      <c r="F75" s="17">
        <v>90</v>
      </c>
      <c r="G75" s="17">
        <v>64.989999999999995</v>
      </c>
      <c r="H75" s="17">
        <v>54.99</v>
      </c>
      <c r="I75" s="17">
        <f>H75</f>
        <v>54.99</v>
      </c>
      <c r="J75" s="245"/>
      <c r="K75" s="118"/>
    </row>
    <row r="76" spans="2:11">
      <c r="B76" s="22" t="s">
        <v>1278</v>
      </c>
      <c r="C76" s="16" t="s">
        <v>1279</v>
      </c>
      <c r="D76" s="17">
        <v>90</v>
      </c>
      <c r="E76" s="17">
        <v>90</v>
      </c>
      <c r="F76" s="17">
        <v>90</v>
      </c>
      <c r="G76" s="17">
        <v>74.989999999999995</v>
      </c>
      <c r="H76" s="17">
        <v>64.989999999999995</v>
      </c>
      <c r="I76" s="17">
        <f>H76</f>
        <v>64.989999999999995</v>
      </c>
      <c r="J76" s="245"/>
      <c r="K76" s="118"/>
    </row>
    <row r="77" spans="2:11">
      <c r="B77" s="21" t="s">
        <v>171</v>
      </c>
      <c r="C77" s="29"/>
      <c r="D77" s="18"/>
      <c r="E77" s="18"/>
      <c r="F77" s="18"/>
      <c r="G77" s="18"/>
      <c r="H77" s="18"/>
      <c r="I77" s="18"/>
      <c r="J77" s="247"/>
    </row>
    <row r="78" spans="2:11">
      <c r="B78" s="22" t="s">
        <v>1280</v>
      </c>
      <c r="C78" s="16" t="s">
        <v>1280</v>
      </c>
      <c r="D78" s="17">
        <v>0</v>
      </c>
      <c r="E78" s="17">
        <v>0</v>
      </c>
      <c r="F78" s="17">
        <v>0</v>
      </c>
      <c r="G78" s="17">
        <v>44.99</v>
      </c>
      <c r="H78" s="17">
        <v>34.99</v>
      </c>
      <c r="I78" s="17">
        <f>H78</f>
        <v>34.99</v>
      </c>
      <c r="J78" s="245"/>
    </row>
    <row r="79" spans="2:11">
      <c r="B79" s="22" t="s">
        <v>1281</v>
      </c>
      <c r="C79" s="16" t="s">
        <v>1281</v>
      </c>
      <c r="D79" s="17">
        <v>0</v>
      </c>
      <c r="E79" s="17">
        <v>0</v>
      </c>
      <c r="F79" s="17">
        <v>0</v>
      </c>
      <c r="G79" s="17">
        <v>74.989999999999995</v>
      </c>
      <c r="H79" s="17">
        <v>64.989999999999995</v>
      </c>
      <c r="I79" s="17">
        <f>H79</f>
        <v>64.989999999999995</v>
      </c>
      <c r="J79" s="245"/>
    </row>
    <row r="80" spans="2:11">
      <c r="C80" s="2"/>
      <c r="D80" s="19"/>
      <c r="E80" s="19"/>
      <c r="F80" s="19"/>
      <c r="G80" s="19"/>
      <c r="H80" s="19"/>
      <c r="I80" s="19"/>
      <c r="J80" s="248"/>
    </row>
    <row r="81" spans="1:10">
      <c r="A81" s="10" t="s">
        <v>181</v>
      </c>
      <c r="B81" s="10" t="s">
        <v>1282</v>
      </c>
      <c r="C81" s="26"/>
      <c r="D81" s="27"/>
      <c r="E81" s="27"/>
      <c r="F81" s="27"/>
      <c r="G81" s="27"/>
      <c r="H81" s="27"/>
      <c r="I81" s="27"/>
      <c r="J81" s="243"/>
    </row>
    <row r="82" spans="1:10">
      <c r="B82" s="21" t="s">
        <v>1210</v>
      </c>
      <c r="C82" s="28"/>
      <c r="D82" s="15"/>
      <c r="E82" s="15"/>
      <c r="F82" s="15"/>
      <c r="G82" s="15"/>
      <c r="H82" s="15"/>
      <c r="I82" s="15"/>
      <c r="J82" s="244" t="s">
        <v>1283</v>
      </c>
    </row>
    <row r="83" spans="1:10">
      <c r="B83" s="22" t="s">
        <v>18</v>
      </c>
      <c r="C83" s="16" t="s">
        <v>1284</v>
      </c>
      <c r="D83" s="17">
        <v>0</v>
      </c>
      <c r="E83" s="17">
        <v>1000</v>
      </c>
      <c r="F83" s="17">
        <v>2000</v>
      </c>
      <c r="G83" s="17">
        <v>500</v>
      </c>
      <c r="H83" s="17">
        <v>300</v>
      </c>
      <c r="I83" s="17">
        <f>H83*1.085</f>
        <v>325.5</v>
      </c>
      <c r="J83" s="245"/>
    </row>
    <row r="84" spans="1:10">
      <c r="B84" s="22" t="s">
        <v>21</v>
      </c>
      <c r="C84" s="16" t="s">
        <v>1285</v>
      </c>
      <c r="D84" s="17">
        <v>0</v>
      </c>
      <c r="E84" s="17">
        <v>1000</v>
      </c>
      <c r="F84" s="17">
        <v>2000</v>
      </c>
      <c r="G84" s="17">
        <v>600</v>
      </c>
      <c r="H84" s="17">
        <v>400</v>
      </c>
      <c r="I84" s="17">
        <f t="shared" ref="I84:I95" si="4">H84*1.085</f>
        <v>434</v>
      </c>
      <c r="J84" s="245"/>
    </row>
    <row r="85" spans="1:10">
      <c r="B85" s="22" t="s">
        <v>24</v>
      </c>
      <c r="C85" s="16" t="s">
        <v>1286</v>
      </c>
      <c r="D85" s="17">
        <v>0</v>
      </c>
      <c r="E85" s="17">
        <v>1000</v>
      </c>
      <c r="F85" s="17">
        <v>2000</v>
      </c>
      <c r="G85" s="17">
        <v>700</v>
      </c>
      <c r="H85" s="17">
        <v>500</v>
      </c>
      <c r="I85" s="17">
        <f t="shared" si="4"/>
        <v>542.5</v>
      </c>
      <c r="J85" s="245"/>
    </row>
    <row r="86" spans="1:10">
      <c r="B86" s="22" t="s">
        <v>313</v>
      </c>
      <c r="C86" s="16" t="s">
        <v>1287</v>
      </c>
      <c r="D86" s="17">
        <v>0</v>
      </c>
      <c r="E86" s="17">
        <v>1000</v>
      </c>
      <c r="F86" s="17">
        <v>2000</v>
      </c>
      <c r="G86" s="17">
        <v>750</v>
      </c>
      <c r="H86" s="17">
        <v>550</v>
      </c>
      <c r="I86" s="17">
        <f t="shared" si="4"/>
        <v>596.75</v>
      </c>
      <c r="J86" s="245"/>
    </row>
    <row r="87" spans="1:10">
      <c r="B87" s="22" t="s">
        <v>27</v>
      </c>
      <c r="C87" s="16" t="s">
        <v>1288</v>
      </c>
      <c r="D87" s="17">
        <v>0</v>
      </c>
      <c r="E87" s="17">
        <v>1000</v>
      </c>
      <c r="F87" s="17">
        <v>2000</v>
      </c>
      <c r="G87" s="17">
        <v>800</v>
      </c>
      <c r="H87" s="17">
        <v>600</v>
      </c>
      <c r="I87" s="17">
        <f t="shared" si="4"/>
        <v>651</v>
      </c>
      <c r="J87" s="245"/>
    </row>
    <row r="88" spans="1:10">
      <c r="B88" s="22" t="s">
        <v>30</v>
      </c>
      <c r="C88" s="16" t="s">
        <v>1289</v>
      </c>
      <c r="D88" s="17">
        <v>0</v>
      </c>
      <c r="E88" s="17">
        <v>1000</v>
      </c>
      <c r="F88" s="17">
        <v>2000</v>
      </c>
      <c r="G88" s="17">
        <v>900</v>
      </c>
      <c r="H88" s="17">
        <v>700</v>
      </c>
      <c r="I88" s="17">
        <f t="shared" si="4"/>
        <v>759.5</v>
      </c>
      <c r="J88" s="245"/>
    </row>
    <row r="89" spans="1:10">
      <c r="B89" s="22" t="s">
        <v>33</v>
      </c>
      <c r="C89" s="16" t="s">
        <v>1290</v>
      </c>
      <c r="D89" s="17">
        <v>0</v>
      </c>
      <c r="E89" s="17">
        <v>1000</v>
      </c>
      <c r="F89" s="17">
        <v>2000</v>
      </c>
      <c r="G89" s="17">
        <v>1000</v>
      </c>
      <c r="H89" s="17">
        <v>750</v>
      </c>
      <c r="I89" s="17">
        <f t="shared" si="4"/>
        <v>813.75</v>
      </c>
      <c r="J89" s="245"/>
    </row>
    <row r="90" spans="1:10">
      <c r="B90" s="22" t="s">
        <v>36</v>
      </c>
      <c r="C90" s="16" t="s">
        <v>1291</v>
      </c>
      <c r="D90" s="17">
        <v>0</v>
      </c>
      <c r="E90" s="17">
        <v>1000</v>
      </c>
      <c r="F90" s="17">
        <v>2000</v>
      </c>
      <c r="G90" s="17">
        <v>1200</v>
      </c>
      <c r="H90" s="17">
        <v>850</v>
      </c>
      <c r="I90" s="17">
        <f t="shared" si="4"/>
        <v>922.25</v>
      </c>
      <c r="J90" s="245"/>
    </row>
    <row r="91" spans="1:10">
      <c r="B91" s="22" t="s">
        <v>39</v>
      </c>
      <c r="C91" s="16" t="s">
        <v>1292</v>
      </c>
      <c r="D91" s="17">
        <v>0</v>
      </c>
      <c r="E91" s="17">
        <v>1000</v>
      </c>
      <c r="F91" s="17">
        <v>2000</v>
      </c>
      <c r="G91" s="17">
        <v>1300</v>
      </c>
      <c r="H91" s="17">
        <v>950</v>
      </c>
      <c r="I91" s="17">
        <f t="shared" si="4"/>
        <v>1030.75</v>
      </c>
      <c r="J91" s="245"/>
    </row>
    <row r="92" spans="1:10">
      <c r="B92" s="22" t="s">
        <v>1221</v>
      </c>
      <c r="C92" s="16" t="s">
        <v>1293</v>
      </c>
      <c r="D92" s="17">
        <v>0</v>
      </c>
      <c r="E92" s="17">
        <v>1000</v>
      </c>
      <c r="F92" s="17">
        <v>2000</v>
      </c>
      <c r="G92" s="17">
        <v>1500</v>
      </c>
      <c r="H92" s="17">
        <v>1000</v>
      </c>
      <c r="I92" s="17">
        <f t="shared" si="4"/>
        <v>1085</v>
      </c>
      <c r="J92" s="245"/>
    </row>
    <row r="93" spans="1:10">
      <c r="B93" s="22" t="s">
        <v>42</v>
      </c>
      <c r="C93" s="16" t="s">
        <v>1294</v>
      </c>
      <c r="D93" s="17">
        <v>0</v>
      </c>
      <c r="E93" s="17">
        <v>1000</v>
      </c>
      <c r="F93" s="17">
        <v>2000</v>
      </c>
      <c r="G93" s="17">
        <v>1650</v>
      </c>
      <c r="H93" s="17">
        <v>1050</v>
      </c>
      <c r="I93" s="17">
        <f t="shared" si="4"/>
        <v>1139.25</v>
      </c>
      <c r="J93" s="245"/>
    </row>
    <row r="94" spans="1:10">
      <c r="B94" s="22" t="s">
        <v>45</v>
      </c>
      <c r="C94" s="16" t="s">
        <v>1295</v>
      </c>
      <c r="D94" s="17">
        <v>0</v>
      </c>
      <c r="E94" s="17">
        <v>1000</v>
      </c>
      <c r="F94" s="17">
        <v>2000</v>
      </c>
      <c r="G94" s="17">
        <v>1750</v>
      </c>
      <c r="H94" s="17">
        <v>1100</v>
      </c>
      <c r="I94" s="17">
        <f t="shared" si="4"/>
        <v>1193.5</v>
      </c>
      <c r="J94" s="245"/>
    </row>
    <row r="95" spans="1:10">
      <c r="B95" s="22" t="s">
        <v>46</v>
      </c>
      <c r="C95" s="16" t="s">
        <v>1296</v>
      </c>
      <c r="D95" s="17">
        <v>0</v>
      </c>
      <c r="E95" s="17">
        <v>1000</v>
      </c>
      <c r="F95" s="17">
        <v>2000</v>
      </c>
      <c r="G95" s="17">
        <v>2000</v>
      </c>
      <c r="H95" s="17">
        <v>1200</v>
      </c>
      <c r="I95" s="17">
        <f t="shared" si="4"/>
        <v>1302</v>
      </c>
      <c r="J95" s="245"/>
    </row>
    <row r="96" spans="1:10">
      <c r="B96" s="21" t="s">
        <v>1226</v>
      </c>
      <c r="C96" s="28"/>
      <c r="D96" s="15"/>
      <c r="E96" s="15"/>
      <c r="F96" s="15"/>
      <c r="G96" s="15"/>
      <c r="H96" s="15"/>
      <c r="I96" s="15"/>
      <c r="J96" s="244" t="s">
        <v>1283</v>
      </c>
    </row>
    <row r="97" spans="2:10">
      <c r="B97" s="22" t="s">
        <v>18</v>
      </c>
      <c r="C97" s="16" t="str">
        <f>C83</f>
        <v>VPN FO 10M</v>
      </c>
      <c r="D97" s="17">
        <v>0</v>
      </c>
      <c r="E97" s="17">
        <v>1000</v>
      </c>
      <c r="F97" s="17">
        <v>2000</v>
      </c>
      <c r="G97" s="17">
        <f>G83</f>
        <v>500</v>
      </c>
      <c r="H97" s="17">
        <v>650</v>
      </c>
      <c r="I97" s="17">
        <f>H97*1.085</f>
        <v>705.25</v>
      </c>
      <c r="J97" s="245"/>
    </row>
    <row r="98" spans="2:10">
      <c r="B98" s="22" t="s">
        <v>21</v>
      </c>
      <c r="C98" s="16" t="str">
        <f t="shared" ref="C98:G109" si="5">C84</f>
        <v>VPN FO 20M</v>
      </c>
      <c r="D98" s="17">
        <v>0</v>
      </c>
      <c r="E98" s="17">
        <v>1000</v>
      </c>
      <c r="F98" s="17">
        <v>2000</v>
      </c>
      <c r="G98" s="17">
        <f t="shared" si="5"/>
        <v>600</v>
      </c>
      <c r="H98" s="17">
        <v>700</v>
      </c>
      <c r="I98" s="17">
        <f t="shared" ref="I98:I116" si="6">H98*1.085</f>
        <v>759.5</v>
      </c>
      <c r="J98" s="245"/>
    </row>
    <row r="99" spans="2:10">
      <c r="B99" s="22" t="s">
        <v>24</v>
      </c>
      <c r="C99" s="16" t="str">
        <f t="shared" si="5"/>
        <v>VPN FO 40M</v>
      </c>
      <c r="D99" s="17">
        <v>0</v>
      </c>
      <c r="E99" s="17">
        <v>1000</v>
      </c>
      <c r="F99" s="17">
        <v>2000</v>
      </c>
      <c r="G99" s="17">
        <f t="shared" si="5"/>
        <v>700</v>
      </c>
      <c r="H99" s="17">
        <v>950</v>
      </c>
      <c r="I99" s="17">
        <f t="shared" si="6"/>
        <v>1030.75</v>
      </c>
      <c r="J99" s="245"/>
    </row>
    <row r="100" spans="2:10">
      <c r="B100" s="22" t="s">
        <v>313</v>
      </c>
      <c r="C100" s="16" t="str">
        <f t="shared" si="5"/>
        <v>VPN FO 50M</v>
      </c>
      <c r="D100" s="17">
        <v>0</v>
      </c>
      <c r="E100" s="17">
        <v>1000</v>
      </c>
      <c r="F100" s="17">
        <v>2000</v>
      </c>
      <c r="G100" s="17">
        <f t="shared" si="5"/>
        <v>750</v>
      </c>
      <c r="H100" s="17">
        <v>990</v>
      </c>
      <c r="I100" s="17">
        <f t="shared" si="6"/>
        <v>1074.1499999999999</v>
      </c>
      <c r="J100" s="245"/>
    </row>
    <row r="101" spans="2:10">
      <c r="B101" s="22" t="s">
        <v>27</v>
      </c>
      <c r="C101" s="16" t="str">
        <f t="shared" si="5"/>
        <v>VPN FO 60M</v>
      </c>
      <c r="D101" s="17">
        <v>0</v>
      </c>
      <c r="E101" s="17">
        <v>1000</v>
      </c>
      <c r="F101" s="17">
        <v>2000</v>
      </c>
      <c r="G101" s="17">
        <f t="shared" si="5"/>
        <v>800</v>
      </c>
      <c r="H101" s="17">
        <v>1000</v>
      </c>
      <c r="I101" s="17">
        <f t="shared" si="6"/>
        <v>1085</v>
      </c>
      <c r="J101" s="245"/>
    </row>
    <row r="102" spans="2:10">
      <c r="B102" s="22" t="s">
        <v>30</v>
      </c>
      <c r="C102" s="16" t="str">
        <f t="shared" si="5"/>
        <v>VPN FO 80M</v>
      </c>
      <c r="D102" s="17">
        <v>0</v>
      </c>
      <c r="E102" s="17">
        <v>1000</v>
      </c>
      <c r="F102" s="17">
        <v>2000</v>
      </c>
      <c r="G102" s="17">
        <f t="shared" si="5"/>
        <v>900</v>
      </c>
      <c r="H102" s="17">
        <v>1000</v>
      </c>
      <c r="I102" s="17">
        <f t="shared" si="6"/>
        <v>1085</v>
      </c>
      <c r="J102" s="245"/>
    </row>
    <row r="103" spans="2:10">
      <c r="B103" s="22" t="s">
        <v>33</v>
      </c>
      <c r="C103" s="16" t="str">
        <f t="shared" si="5"/>
        <v>VPN FO 100M</v>
      </c>
      <c r="D103" s="17">
        <v>0</v>
      </c>
      <c r="E103" s="17">
        <v>1000</v>
      </c>
      <c r="F103" s="17">
        <v>2000</v>
      </c>
      <c r="G103" s="17">
        <f t="shared" si="5"/>
        <v>1000</v>
      </c>
      <c r="H103" s="17">
        <v>1050</v>
      </c>
      <c r="I103" s="17">
        <f t="shared" si="6"/>
        <v>1139.25</v>
      </c>
      <c r="J103" s="245"/>
    </row>
    <row r="104" spans="2:10">
      <c r="B104" s="22" t="s">
        <v>36</v>
      </c>
      <c r="C104" s="16" t="str">
        <f t="shared" si="5"/>
        <v>VPN FO 200M</v>
      </c>
      <c r="D104" s="17">
        <v>0</v>
      </c>
      <c r="E104" s="17">
        <v>1000</v>
      </c>
      <c r="F104" s="17">
        <v>2000</v>
      </c>
      <c r="G104" s="17">
        <f t="shared" si="5"/>
        <v>1200</v>
      </c>
      <c r="H104" s="17">
        <v>1140</v>
      </c>
      <c r="I104" s="17">
        <f t="shared" si="6"/>
        <v>1236.8999999999999</v>
      </c>
      <c r="J104" s="245"/>
    </row>
    <row r="105" spans="2:10">
      <c r="B105" s="22" t="s">
        <v>39</v>
      </c>
      <c r="C105" s="16" t="str">
        <f t="shared" si="5"/>
        <v>VPN FO 400M</v>
      </c>
      <c r="D105" s="17">
        <v>0</v>
      </c>
      <c r="E105" s="17">
        <v>1000</v>
      </c>
      <c r="F105" s="17">
        <v>2000</v>
      </c>
      <c r="G105" s="17">
        <f t="shared" si="5"/>
        <v>1300</v>
      </c>
      <c r="H105" s="17">
        <v>1250</v>
      </c>
      <c r="I105" s="17">
        <f t="shared" si="6"/>
        <v>1356.25</v>
      </c>
      <c r="J105" s="245"/>
    </row>
    <row r="106" spans="2:10">
      <c r="B106" s="22" t="s">
        <v>1221</v>
      </c>
      <c r="C106" s="16" t="str">
        <f t="shared" si="5"/>
        <v>VPN FO 500M</v>
      </c>
      <c r="D106" s="17">
        <v>0</v>
      </c>
      <c r="E106" s="17">
        <v>1000</v>
      </c>
      <c r="F106" s="17">
        <v>2000</v>
      </c>
      <c r="G106" s="17">
        <f t="shared" si="5"/>
        <v>1500</v>
      </c>
      <c r="H106" s="17">
        <v>1320</v>
      </c>
      <c r="I106" s="17">
        <f t="shared" si="6"/>
        <v>1432.2</v>
      </c>
      <c r="J106" s="245"/>
    </row>
    <row r="107" spans="2:10">
      <c r="B107" s="22" t="s">
        <v>42</v>
      </c>
      <c r="C107" s="16" t="str">
        <f t="shared" si="5"/>
        <v>VPN FO 600M</v>
      </c>
      <c r="D107" s="17">
        <v>0</v>
      </c>
      <c r="E107" s="17">
        <v>1000</v>
      </c>
      <c r="F107" s="17">
        <v>2000</v>
      </c>
      <c r="G107" s="17">
        <f t="shared" si="5"/>
        <v>1650</v>
      </c>
      <c r="H107" s="17">
        <v>1400</v>
      </c>
      <c r="I107" s="17">
        <f t="shared" si="6"/>
        <v>1519</v>
      </c>
      <c r="J107" s="245"/>
    </row>
    <row r="108" spans="2:10">
      <c r="B108" s="22" t="s">
        <v>45</v>
      </c>
      <c r="C108" s="16" t="str">
        <f t="shared" si="5"/>
        <v>VPN FO 800M</v>
      </c>
      <c r="D108" s="17">
        <v>0</v>
      </c>
      <c r="E108" s="17">
        <v>1000</v>
      </c>
      <c r="F108" s="17">
        <v>2000</v>
      </c>
      <c r="G108" s="17">
        <f t="shared" si="5"/>
        <v>1750</v>
      </c>
      <c r="H108" s="17">
        <v>1500</v>
      </c>
      <c r="I108" s="17">
        <f t="shared" si="6"/>
        <v>1627.5</v>
      </c>
      <c r="J108" s="245"/>
    </row>
    <row r="109" spans="2:10">
      <c r="B109" s="22" t="s">
        <v>46</v>
      </c>
      <c r="C109" s="16" t="str">
        <f t="shared" si="5"/>
        <v>VPN FO 1G</v>
      </c>
      <c r="D109" s="17">
        <v>0</v>
      </c>
      <c r="E109" s="17">
        <v>1000</v>
      </c>
      <c r="F109" s="17">
        <v>2000</v>
      </c>
      <c r="G109" s="17">
        <f t="shared" si="5"/>
        <v>2000</v>
      </c>
      <c r="H109" s="17">
        <v>1500</v>
      </c>
      <c r="I109" s="17">
        <f t="shared" si="6"/>
        <v>1627.5</v>
      </c>
      <c r="J109" s="245"/>
    </row>
    <row r="110" spans="2:10">
      <c r="B110" s="21" t="s">
        <v>67</v>
      </c>
      <c r="C110" s="28"/>
      <c r="D110" s="15"/>
      <c r="E110" s="15"/>
      <c r="F110" s="15"/>
      <c r="G110" s="15"/>
      <c r="H110" s="15"/>
      <c r="I110" s="15"/>
      <c r="J110" s="244" t="s">
        <v>1283</v>
      </c>
    </row>
    <row r="111" spans="2:10">
      <c r="B111" s="22" t="s">
        <v>74</v>
      </c>
      <c r="C111" s="16" t="s">
        <v>1297</v>
      </c>
      <c r="D111" s="17">
        <v>0</v>
      </c>
      <c r="E111" s="17">
        <v>300</v>
      </c>
      <c r="F111" s="17">
        <v>600</v>
      </c>
      <c r="G111" s="17">
        <v>250</v>
      </c>
      <c r="H111" s="17">
        <v>180</v>
      </c>
      <c r="I111" s="17">
        <f t="shared" si="6"/>
        <v>195.29999999999998</v>
      </c>
      <c r="J111" s="245"/>
    </row>
    <row r="112" spans="2:10">
      <c r="B112" s="22" t="s">
        <v>79</v>
      </c>
      <c r="C112" s="16" t="s">
        <v>1298</v>
      </c>
      <c r="D112" s="17">
        <v>0</v>
      </c>
      <c r="E112" s="17">
        <v>300</v>
      </c>
      <c r="F112" s="17">
        <v>600</v>
      </c>
      <c r="G112" s="17">
        <v>350</v>
      </c>
      <c r="H112" s="17">
        <v>220</v>
      </c>
      <c r="I112" s="17">
        <f t="shared" si="6"/>
        <v>238.7</v>
      </c>
      <c r="J112" s="245"/>
    </row>
    <row r="113" spans="2:10">
      <c r="B113" s="22" t="s">
        <v>84</v>
      </c>
      <c r="C113" s="16" t="s">
        <v>1299</v>
      </c>
      <c r="D113" s="17">
        <v>0</v>
      </c>
      <c r="E113" s="17">
        <v>300</v>
      </c>
      <c r="F113" s="17">
        <v>600</v>
      </c>
      <c r="G113" s="17">
        <v>450</v>
      </c>
      <c r="H113" s="17">
        <v>339</v>
      </c>
      <c r="I113" s="17">
        <f t="shared" si="6"/>
        <v>367.815</v>
      </c>
      <c r="J113" s="245"/>
    </row>
    <row r="114" spans="2:10">
      <c r="B114" s="22" t="s">
        <v>18</v>
      </c>
      <c r="C114" s="16" t="s">
        <v>1300</v>
      </c>
      <c r="D114" s="17">
        <v>0</v>
      </c>
      <c r="E114" s="17">
        <v>300</v>
      </c>
      <c r="F114" s="17">
        <v>600</v>
      </c>
      <c r="G114" s="17">
        <v>550</v>
      </c>
      <c r="H114" s="17">
        <v>439</v>
      </c>
      <c r="I114" s="17">
        <f t="shared" si="6"/>
        <v>476.315</v>
      </c>
      <c r="J114" s="245"/>
    </row>
    <row r="115" spans="2:10">
      <c r="B115" s="22" t="s">
        <v>1231</v>
      </c>
      <c r="C115" s="16" t="s">
        <v>1300</v>
      </c>
      <c r="D115" s="17">
        <v>0</v>
      </c>
      <c r="E115" s="17">
        <v>600</v>
      </c>
      <c r="F115" s="17">
        <v>1000</v>
      </c>
      <c r="G115" s="17">
        <v>550</v>
      </c>
      <c r="H115" s="17">
        <v>439</v>
      </c>
      <c r="I115" s="17">
        <f t="shared" si="6"/>
        <v>476.315</v>
      </c>
      <c r="J115" s="245"/>
    </row>
    <row r="116" spans="2:10">
      <c r="B116" s="22" t="s">
        <v>250</v>
      </c>
      <c r="C116" s="16" t="s">
        <v>1301</v>
      </c>
      <c r="D116" s="17">
        <v>0</v>
      </c>
      <c r="E116" s="17">
        <v>600</v>
      </c>
      <c r="F116" s="17">
        <v>1000</v>
      </c>
      <c r="G116" s="17">
        <v>650</v>
      </c>
      <c r="H116" s="17">
        <v>539</v>
      </c>
      <c r="I116" s="17">
        <f t="shared" si="6"/>
        <v>584.81499999999994</v>
      </c>
      <c r="J116" s="245"/>
    </row>
    <row r="117" spans="2:10">
      <c r="B117" s="21" t="s">
        <v>89</v>
      </c>
      <c r="C117" s="28"/>
      <c r="D117" s="15"/>
      <c r="E117" s="15"/>
      <c r="F117" s="15"/>
      <c r="G117" s="15"/>
      <c r="H117" s="15"/>
      <c r="I117" s="15"/>
      <c r="J117" s="244"/>
    </row>
    <row r="118" spans="2:10">
      <c r="B118" s="22" t="s">
        <v>74</v>
      </c>
      <c r="C118" s="16" t="s">
        <v>1233</v>
      </c>
      <c r="D118" s="17"/>
      <c r="E118" s="17"/>
      <c r="F118" s="17"/>
      <c r="G118" s="17"/>
      <c r="H118" s="17"/>
      <c r="I118" s="17">
        <f t="shared" ref="I118:I132" si="7">H118*1.085</f>
        <v>0</v>
      </c>
      <c r="J118" s="245" t="s">
        <v>1234</v>
      </c>
    </row>
    <row r="119" spans="2:10">
      <c r="B119" s="22" t="s">
        <v>79</v>
      </c>
      <c r="C119" s="16" t="s">
        <v>1235</v>
      </c>
      <c r="D119" s="17"/>
      <c r="E119" s="17"/>
      <c r="F119" s="17"/>
      <c r="G119" s="17"/>
      <c r="H119" s="17"/>
      <c r="I119" s="17">
        <f t="shared" si="7"/>
        <v>0</v>
      </c>
      <c r="J119" s="245" t="s">
        <v>1234</v>
      </c>
    </row>
    <row r="120" spans="2:10">
      <c r="B120" s="22" t="s">
        <v>84</v>
      </c>
      <c r="C120" s="16" t="s">
        <v>1236</v>
      </c>
      <c r="D120" s="17"/>
      <c r="E120" s="17"/>
      <c r="F120" s="17"/>
      <c r="G120" s="17"/>
      <c r="H120" s="17"/>
      <c r="I120" s="17">
        <f t="shared" si="7"/>
        <v>0</v>
      </c>
      <c r="J120" s="245" t="s">
        <v>1234</v>
      </c>
    </row>
    <row r="121" spans="2:10">
      <c r="B121" s="22" t="s">
        <v>18</v>
      </c>
      <c r="C121" s="16" t="s">
        <v>1237</v>
      </c>
      <c r="D121" s="17"/>
      <c r="E121" s="17"/>
      <c r="F121" s="17"/>
      <c r="G121" s="17"/>
      <c r="H121" s="17"/>
      <c r="I121" s="17">
        <f t="shared" si="7"/>
        <v>0</v>
      </c>
      <c r="J121" s="245" t="s">
        <v>1234</v>
      </c>
    </row>
    <row r="122" spans="2:10">
      <c r="B122" s="22" t="s">
        <v>95</v>
      </c>
      <c r="C122" s="16" t="s">
        <v>1238</v>
      </c>
      <c r="D122" s="17"/>
      <c r="E122" s="17"/>
      <c r="F122" s="17"/>
      <c r="G122" s="17"/>
      <c r="H122" s="17"/>
      <c r="I122" s="17">
        <f t="shared" si="7"/>
        <v>0</v>
      </c>
      <c r="J122" s="245" t="s">
        <v>1234</v>
      </c>
    </row>
    <row r="123" spans="2:10">
      <c r="B123" s="22" t="s">
        <v>98</v>
      </c>
      <c r="C123" s="16" t="s">
        <v>1239</v>
      </c>
      <c r="D123" s="17"/>
      <c r="E123" s="17"/>
      <c r="F123" s="17"/>
      <c r="G123" s="17"/>
      <c r="H123" s="17"/>
      <c r="I123" s="17">
        <f t="shared" si="7"/>
        <v>0</v>
      </c>
      <c r="J123" s="245" t="s">
        <v>1234</v>
      </c>
    </row>
    <row r="124" spans="2:10">
      <c r="B124" s="22" t="s">
        <v>99</v>
      </c>
      <c r="C124" s="16" t="s">
        <v>1240</v>
      </c>
      <c r="D124" s="17"/>
      <c r="E124" s="17"/>
      <c r="F124" s="17"/>
      <c r="G124" s="17"/>
      <c r="H124" s="17"/>
      <c r="I124" s="17">
        <f t="shared" si="7"/>
        <v>0</v>
      </c>
      <c r="J124" s="245" t="s">
        <v>1234</v>
      </c>
    </row>
    <row r="125" spans="2:10">
      <c r="B125" s="22" t="s">
        <v>101</v>
      </c>
      <c r="C125" s="16" t="s">
        <v>1241</v>
      </c>
      <c r="D125" s="17">
        <v>0</v>
      </c>
      <c r="E125" s="17">
        <v>0</v>
      </c>
      <c r="F125" s="17">
        <v>0</v>
      </c>
      <c r="G125" s="17">
        <v>0</v>
      </c>
      <c r="H125" s="17">
        <v>0</v>
      </c>
      <c r="I125" s="17">
        <f t="shared" si="7"/>
        <v>0</v>
      </c>
      <c r="J125" s="245" t="s">
        <v>1242</v>
      </c>
    </row>
    <row r="126" spans="2:10">
      <c r="B126" s="22" t="s">
        <v>104</v>
      </c>
      <c r="C126" s="16" t="s">
        <v>1243</v>
      </c>
      <c r="D126" s="17">
        <v>0</v>
      </c>
      <c r="E126" s="17">
        <v>0</v>
      </c>
      <c r="F126" s="17">
        <v>0</v>
      </c>
      <c r="G126" s="17">
        <v>100</v>
      </c>
      <c r="H126" s="17">
        <v>50</v>
      </c>
      <c r="I126" s="17">
        <f t="shared" si="7"/>
        <v>54.25</v>
      </c>
      <c r="J126" s="245"/>
    </row>
    <row r="127" spans="2:10">
      <c r="B127" s="22" t="s">
        <v>109</v>
      </c>
      <c r="C127" s="16" t="s">
        <v>1244</v>
      </c>
      <c r="D127" s="17">
        <v>0</v>
      </c>
      <c r="E127" s="17">
        <v>0</v>
      </c>
      <c r="F127" s="17">
        <v>0</v>
      </c>
      <c r="G127" s="17">
        <v>0</v>
      </c>
      <c r="H127" s="17">
        <v>0</v>
      </c>
      <c r="I127" s="17">
        <f t="shared" si="7"/>
        <v>0</v>
      </c>
      <c r="J127" s="245" t="s">
        <v>1245</v>
      </c>
    </row>
    <row r="128" spans="2:10">
      <c r="B128" s="22" t="s">
        <v>112</v>
      </c>
      <c r="C128" s="16" t="s">
        <v>1246</v>
      </c>
      <c r="D128" s="17">
        <v>0</v>
      </c>
      <c r="E128" s="17">
        <v>0</v>
      </c>
      <c r="F128" s="17">
        <v>0</v>
      </c>
      <c r="G128" s="17">
        <v>100</v>
      </c>
      <c r="H128" s="17">
        <v>50</v>
      </c>
      <c r="I128" s="17">
        <f t="shared" si="7"/>
        <v>54.25</v>
      </c>
      <c r="J128" s="245"/>
    </row>
    <row r="129" spans="2:10" ht="14.4" customHeight="1">
      <c r="B129" s="22" t="s">
        <v>140</v>
      </c>
      <c r="C129" s="16" t="s">
        <v>1249</v>
      </c>
      <c r="D129" s="17"/>
      <c r="E129" s="17"/>
      <c r="F129" s="17"/>
      <c r="G129" s="17"/>
      <c r="H129" s="17"/>
      <c r="I129" s="17">
        <f t="shared" si="7"/>
        <v>0</v>
      </c>
      <c r="J129" s="245" t="s">
        <v>1234</v>
      </c>
    </row>
    <row r="130" spans="2:10">
      <c r="B130" s="22" t="s">
        <v>142</v>
      </c>
      <c r="C130" s="16" t="s">
        <v>1250</v>
      </c>
      <c r="D130" s="17">
        <v>0</v>
      </c>
      <c r="E130" s="17">
        <v>0</v>
      </c>
      <c r="F130" s="17">
        <v>0</v>
      </c>
      <c r="G130" s="17">
        <v>2</v>
      </c>
      <c r="H130" s="17">
        <v>1</v>
      </c>
      <c r="I130" s="17">
        <f t="shared" si="7"/>
        <v>1.085</v>
      </c>
      <c r="J130" s="245" t="s">
        <v>1251</v>
      </c>
    </row>
    <row r="131" spans="2:10" ht="28.8">
      <c r="B131" s="23" t="s">
        <v>144</v>
      </c>
      <c r="C131" s="16" t="s">
        <v>1252</v>
      </c>
      <c r="D131" s="17"/>
      <c r="E131" s="17"/>
      <c r="F131" s="17"/>
      <c r="G131" s="17"/>
      <c r="H131" s="17"/>
      <c r="I131" s="17">
        <f t="shared" si="7"/>
        <v>0</v>
      </c>
      <c r="J131" s="246" t="s">
        <v>1253</v>
      </c>
    </row>
    <row r="132" spans="2:10" ht="43.2">
      <c r="B132" s="23" t="s">
        <v>145</v>
      </c>
      <c r="C132" s="16" t="s">
        <v>1254</v>
      </c>
      <c r="D132" s="17"/>
      <c r="E132" s="17"/>
      <c r="F132" s="17"/>
      <c r="G132" s="17"/>
      <c r="H132" s="17"/>
      <c r="I132" s="17">
        <f t="shared" si="7"/>
        <v>0</v>
      </c>
      <c r="J132" s="246" t="s">
        <v>1253</v>
      </c>
    </row>
    <row r="133" spans="2:10">
      <c r="B133" s="21" t="s">
        <v>146</v>
      </c>
      <c r="C133" s="28"/>
      <c r="D133" s="15"/>
      <c r="E133" s="15"/>
      <c r="F133" s="15"/>
      <c r="G133" s="15"/>
      <c r="H133" s="15"/>
      <c r="I133" s="15"/>
      <c r="J133" s="244"/>
    </row>
    <row r="134" spans="2:10">
      <c r="B134" s="22" t="s">
        <v>1256</v>
      </c>
      <c r="C134" s="16" t="s">
        <v>1257</v>
      </c>
      <c r="D134" s="17">
        <v>0</v>
      </c>
      <c r="E134" s="17">
        <v>150</v>
      </c>
      <c r="F134" s="17">
        <v>300</v>
      </c>
      <c r="G134" s="17">
        <v>65</v>
      </c>
      <c r="H134" s="17">
        <v>50</v>
      </c>
      <c r="I134" s="17">
        <f t="shared" ref="I134:I140" si="8">H134*1.085</f>
        <v>54.25</v>
      </c>
      <c r="J134" s="245"/>
    </row>
    <row r="135" spans="2:10">
      <c r="B135" s="21" t="s">
        <v>150</v>
      </c>
      <c r="C135" s="28"/>
      <c r="D135" s="15"/>
      <c r="E135" s="15"/>
      <c r="F135" s="15"/>
      <c r="G135" s="15"/>
      <c r="H135" s="15"/>
      <c r="I135" s="15"/>
      <c r="J135" s="244"/>
    </row>
    <row r="136" spans="2:10">
      <c r="B136" s="22" t="s">
        <v>1302</v>
      </c>
      <c r="C136" s="16"/>
      <c r="D136" s="17">
        <v>200</v>
      </c>
      <c r="E136" s="17">
        <v>200</v>
      </c>
      <c r="F136" s="17">
        <v>200</v>
      </c>
      <c r="G136" s="17">
        <v>90</v>
      </c>
      <c r="H136" s="17">
        <v>90</v>
      </c>
      <c r="I136" s="17">
        <f t="shared" si="8"/>
        <v>97.649999999999991</v>
      </c>
      <c r="J136" s="245"/>
    </row>
    <row r="137" spans="2:10">
      <c r="B137" s="22" t="s">
        <v>1303</v>
      </c>
      <c r="C137" s="16"/>
      <c r="D137" s="17">
        <v>200</v>
      </c>
      <c r="E137" s="17">
        <v>200</v>
      </c>
      <c r="F137" s="17">
        <v>200</v>
      </c>
      <c r="G137" s="17">
        <v>200</v>
      </c>
      <c r="H137" s="17">
        <v>150</v>
      </c>
      <c r="I137" s="17">
        <f t="shared" si="8"/>
        <v>162.75</v>
      </c>
      <c r="J137" s="245"/>
    </row>
    <row r="138" spans="2:10">
      <c r="B138" s="22" t="s">
        <v>1304</v>
      </c>
      <c r="C138" s="16"/>
      <c r="D138" s="17">
        <v>200</v>
      </c>
      <c r="E138" s="17">
        <v>200</v>
      </c>
      <c r="F138" s="17">
        <v>200</v>
      </c>
      <c r="G138" s="17">
        <v>250</v>
      </c>
      <c r="H138" s="17">
        <v>200</v>
      </c>
      <c r="I138" s="17">
        <f t="shared" si="8"/>
        <v>217</v>
      </c>
      <c r="J138" s="245"/>
    </row>
    <row r="139" spans="2:10">
      <c r="B139" s="21" t="s">
        <v>171</v>
      </c>
      <c r="C139" s="29"/>
      <c r="D139" s="18"/>
      <c r="E139" s="18"/>
      <c r="F139" s="18"/>
      <c r="G139" s="18"/>
      <c r="H139" s="18"/>
      <c r="I139" s="18"/>
      <c r="J139" s="244"/>
    </row>
    <row r="140" spans="2:10">
      <c r="B140" s="22" t="s">
        <v>1305</v>
      </c>
      <c r="C140" s="16"/>
      <c r="D140" s="17">
        <v>0</v>
      </c>
      <c r="E140" s="17">
        <v>100</v>
      </c>
      <c r="F140" s="17">
        <v>200</v>
      </c>
      <c r="G140" s="17">
        <v>49</v>
      </c>
      <c r="H140" s="17">
        <v>49</v>
      </c>
      <c r="I140" s="17">
        <f t="shared" si="8"/>
        <v>53.164999999999999</v>
      </c>
      <c r="J140" s="245" t="s">
        <v>1306</v>
      </c>
    </row>
    <row r="141" spans="2:10">
      <c r="B141" s="21" t="s">
        <v>309</v>
      </c>
      <c r="C141" s="28"/>
      <c r="D141" s="15"/>
      <c r="E141" s="15"/>
      <c r="F141" s="15"/>
      <c r="G141" s="15"/>
      <c r="H141" s="15"/>
      <c r="I141" s="15"/>
      <c r="J141" s="244" t="s">
        <v>1307</v>
      </c>
    </row>
    <row r="142" spans="2:10">
      <c r="B142" s="22" t="s">
        <v>79</v>
      </c>
      <c r="C142" s="16"/>
      <c r="D142" s="17">
        <v>0</v>
      </c>
      <c r="E142" s="17">
        <v>500</v>
      </c>
      <c r="F142" s="17">
        <v>1000</v>
      </c>
      <c r="G142" s="17">
        <v>300</v>
      </c>
      <c r="H142" s="17">
        <v>200</v>
      </c>
      <c r="I142" s="17">
        <f t="shared" ref="I142:I169" si="9">H142*1.085</f>
        <v>217</v>
      </c>
      <c r="J142" s="245"/>
    </row>
    <row r="143" spans="2:10">
      <c r="B143" s="22" t="s">
        <v>18</v>
      </c>
      <c r="C143" s="16"/>
      <c r="D143" s="17">
        <v>0</v>
      </c>
      <c r="E143" s="17">
        <v>500</v>
      </c>
      <c r="F143" s="17">
        <v>1000</v>
      </c>
      <c r="G143" s="17">
        <v>500</v>
      </c>
      <c r="H143" s="17">
        <v>300</v>
      </c>
      <c r="I143" s="17">
        <f t="shared" si="9"/>
        <v>325.5</v>
      </c>
      <c r="J143" s="245"/>
    </row>
    <row r="144" spans="2:10">
      <c r="B144" s="22" t="s">
        <v>21</v>
      </c>
      <c r="C144" s="16"/>
      <c r="D144" s="17">
        <v>0</v>
      </c>
      <c r="E144" s="17">
        <v>500</v>
      </c>
      <c r="F144" s="17">
        <v>1000</v>
      </c>
      <c r="G144" s="17">
        <v>600</v>
      </c>
      <c r="H144" s="17">
        <v>400</v>
      </c>
      <c r="I144" s="17">
        <f t="shared" si="9"/>
        <v>434</v>
      </c>
      <c r="J144" s="245"/>
    </row>
    <row r="145" spans="2:10">
      <c r="B145" s="22" t="s">
        <v>313</v>
      </c>
      <c r="C145" s="16"/>
      <c r="D145" s="17">
        <v>0</v>
      </c>
      <c r="E145" s="17">
        <v>500</v>
      </c>
      <c r="F145" s="17">
        <v>1000</v>
      </c>
      <c r="G145" s="17">
        <v>750</v>
      </c>
      <c r="H145" s="17">
        <v>550</v>
      </c>
      <c r="I145" s="17">
        <f t="shared" si="9"/>
        <v>596.75</v>
      </c>
      <c r="J145" s="245"/>
    </row>
    <row r="146" spans="2:10">
      <c r="B146" s="22" t="s">
        <v>33</v>
      </c>
      <c r="C146" s="16"/>
      <c r="D146" s="17">
        <v>0</v>
      </c>
      <c r="E146" s="17">
        <v>500</v>
      </c>
      <c r="F146" s="17">
        <v>1000</v>
      </c>
      <c r="G146" s="17">
        <v>1000</v>
      </c>
      <c r="H146" s="17">
        <v>750</v>
      </c>
      <c r="I146" s="17">
        <f t="shared" si="9"/>
        <v>813.75</v>
      </c>
      <c r="J146" s="245"/>
    </row>
    <row r="147" spans="2:10">
      <c r="B147" s="22" t="s">
        <v>36</v>
      </c>
      <c r="C147" s="16"/>
      <c r="D147" s="17">
        <v>0</v>
      </c>
      <c r="E147" s="17">
        <v>500</v>
      </c>
      <c r="F147" s="17">
        <v>1000</v>
      </c>
      <c r="G147" s="17">
        <v>1200</v>
      </c>
      <c r="H147" s="17">
        <v>850</v>
      </c>
      <c r="I147" s="17">
        <f t="shared" si="9"/>
        <v>922.25</v>
      </c>
      <c r="J147" s="245"/>
    </row>
    <row r="148" spans="2:10">
      <c r="B148" s="22" t="s">
        <v>39</v>
      </c>
      <c r="C148" s="16"/>
      <c r="D148" s="17">
        <v>0</v>
      </c>
      <c r="E148" s="17">
        <v>500</v>
      </c>
      <c r="F148" s="17">
        <v>1000</v>
      </c>
      <c r="G148" s="17">
        <v>1300</v>
      </c>
      <c r="H148" s="17">
        <v>950</v>
      </c>
      <c r="I148" s="17">
        <f t="shared" si="9"/>
        <v>1030.75</v>
      </c>
      <c r="J148" s="245"/>
    </row>
    <row r="149" spans="2:10">
      <c r="B149" s="22" t="s">
        <v>1221</v>
      </c>
      <c r="C149" s="16"/>
      <c r="D149" s="17">
        <v>0</v>
      </c>
      <c r="E149" s="17">
        <v>500</v>
      </c>
      <c r="F149" s="17">
        <v>1000</v>
      </c>
      <c r="G149" s="17">
        <v>1500</v>
      </c>
      <c r="H149" s="17">
        <v>1000</v>
      </c>
      <c r="I149" s="17">
        <f t="shared" si="9"/>
        <v>1085</v>
      </c>
      <c r="J149" s="245"/>
    </row>
    <row r="150" spans="2:10">
      <c r="B150" s="22" t="s">
        <v>42</v>
      </c>
      <c r="C150" s="16"/>
      <c r="D150" s="17">
        <v>0</v>
      </c>
      <c r="E150" s="17">
        <v>500</v>
      </c>
      <c r="F150" s="17">
        <v>1000</v>
      </c>
      <c r="G150" s="17">
        <v>1650</v>
      </c>
      <c r="H150" s="17">
        <v>1050</v>
      </c>
      <c r="I150" s="17">
        <f t="shared" si="9"/>
        <v>1139.25</v>
      </c>
      <c r="J150" s="245"/>
    </row>
    <row r="151" spans="2:10">
      <c r="B151" s="22" t="s">
        <v>45</v>
      </c>
      <c r="C151" s="16"/>
      <c r="D151" s="17">
        <v>0</v>
      </c>
      <c r="E151" s="17">
        <v>500</v>
      </c>
      <c r="F151" s="17">
        <v>1000</v>
      </c>
      <c r="G151" s="17">
        <v>1750</v>
      </c>
      <c r="H151" s="17">
        <v>1100</v>
      </c>
      <c r="I151" s="17">
        <f t="shared" si="9"/>
        <v>1193.5</v>
      </c>
      <c r="J151" s="245"/>
    </row>
    <row r="152" spans="2:10">
      <c r="B152" s="22" t="s">
        <v>46</v>
      </c>
      <c r="C152" s="16"/>
      <c r="D152" s="17">
        <v>0</v>
      </c>
      <c r="E152" s="17">
        <v>500</v>
      </c>
      <c r="F152" s="17">
        <v>1000</v>
      </c>
      <c r="G152" s="17">
        <v>2000</v>
      </c>
      <c r="H152" s="17">
        <v>1200</v>
      </c>
      <c r="I152" s="17">
        <f t="shared" si="9"/>
        <v>1302</v>
      </c>
      <c r="J152" s="245"/>
    </row>
    <row r="153" spans="2:10">
      <c r="B153" s="22" t="s">
        <v>318</v>
      </c>
      <c r="C153" s="16"/>
      <c r="D153" s="17"/>
      <c r="E153" s="17"/>
      <c r="F153" s="17"/>
      <c r="G153" s="17"/>
      <c r="H153" s="17"/>
      <c r="I153" s="17"/>
      <c r="J153" s="245" t="s">
        <v>1234</v>
      </c>
    </row>
    <row r="154" spans="2:10">
      <c r="B154" s="22" t="s">
        <v>321</v>
      </c>
      <c r="C154" s="16"/>
      <c r="D154" s="17">
        <v>0</v>
      </c>
      <c r="E154" s="17">
        <v>500</v>
      </c>
      <c r="F154" s="17">
        <v>1000</v>
      </c>
      <c r="G154" s="17">
        <v>100</v>
      </c>
      <c r="H154" s="17">
        <v>50</v>
      </c>
      <c r="I154" s="17">
        <f t="shared" si="9"/>
        <v>54.25</v>
      </c>
      <c r="J154" s="245"/>
    </row>
    <row r="155" spans="2:10">
      <c r="B155" s="22" t="s">
        <v>326</v>
      </c>
      <c r="C155" s="16"/>
      <c r="D155" s="17">
        <v>0</v>
      </c>
      <c r="E155" s="17">
        <v>0</v>
      </c>
      <c r="F155" s="17">
        <v>0</v>
      </c>
      <c r="G155" s="17">
        <v>0</v>
      </c>
      <c r="H155" s="17">
        <v>0</v>
      </c>
      <c r="I155" s="17">
        <f t="shared" si="9"/>
        <v>0</v>
      </c>
      <c r="J155" s="245" t="s">
        <v>1308</v>
      </c>
    </row>
    <row r="156" spans="2:10">
      <c r="B156" s="22" t="s">
        <v>327</v>
      </c>
      <c r="C156" s="16"/>
      <c r="D156" s="17">
        <v>0</v>
      </c>
      <c r="E156" s="17">
        <v>500</v>
      </c>
      <c r="F156" s="17">
        <v>1000</v>
      </c>
      <c r="G156" s="17">
        <v>350</v>
      </c>
      <c r="H156" s="17">
        <v>250</v>
      </c>
      <c r="I156" s="17">
        <f t="shared" si="9"/>
        <v>271.25</v>
      </c>
      <c r="J156" s="245" t="s">
        <v>1309</v>
      </c>
    </row>
    <row r="157" spans="2:10">
      <c r="B157" s="22" t="s">
        <v>328</v>
      </c>
      <c r="C157" s="16"/>
      <c r="D157" s="17">
        <v>0</v>
      </c>
      <c r="E157" s="17">
        <v>500</v>
      </c>
      <c r="F157" s="17">
        <v>1000</v>
      </c>
      <c r="G157" s="17">
        <v>100</v>
      </c>
      <c r="H157" s="17">
        <v>50</v>
      </c>
      <c r="I157" s="17">
        <f t="shared" si="9"/>
        <v>54.25</v>
      </c>
      <c r="J157" s="245"/>
    </row>
    <row r="158" spans="2:10">
      <c r="B158" s="21" t="s">
        <v>331</v>
      </c>
      <c r="C158" s="28"/>
      <c r="D158" s="15"/>
      <c r="E158" s="15"/>
      <c r="F158" s="15"/>
      <c r="G158" s="15"/>
      <c r="H158" s="15"/>
      <c r="I158" s="15"/>
      <c r="J158" s="244"/>
    </row>
    <row r="159" spans="2:10">
      <c r="B159" s="22" t="s">
        <v>332</v>
      </c>
      <c r="C159" s="16"/>
      <c r="D159" s="17">
        <v>0</v>
      </c>
      <c r="E159" s="17">
        <v>0</v>
      </c>
      <c r="F159" s="17">
        <v>0</v>
      </c>
      <c r="G159" s="17">
        <f>10*10</f>
        <v>100</v>
      </c>
      <c r="H159" s="17">
        <f>10*10</f>
        <v>100</v>
      </c>
      <c r="I159" s="17">
        <f t="shared" si="9"/>
        <v>108.5</v>
      </c>
      <c r="J159" s="245"/>
    </row>
    <row r="160" spans="2:10">
      <c r="B160" s="22" t="s">
        <v>334</v>
      </c>
      <c r="C160" s="16"/>
      <c r="D160" s="17">
        <v>0</v>
      </c>
      <c r="E160" s="17">
        <v>0</v>
      </c>
      <c r="F160" s="17">
        <v>0</v>
      </c>
      <c r="G160" s="17">
        <f>10*50</f>
        <v>500</v>
      </c>
      <c r="H160" s="17">
        <f>10*50</f>
        <v>500</v>
      </c>
      <c r="I160" s="17">
        <f t="shared" si="9"/>
        <v>542.5</v>
      </c>
      <c r="J160" s="245"/>
    </row>
    <row r="161" spans="1:10">
      <c r="B161" s="22" t="s">
        <v>336</v>
      </c>
      <c r="C161" s="16"/>
      <c r="D161" s="17">
        <v>0</v>
      </c>
      <c r="E161" s="17">
        <v>0</v>
      </c>
      <c r="F161" s="17">
        <v>0</v>
      </c>
      <c r="G161" s="17">
        <f>10*100</f>
        <v>1000</v>
      </c>
      <c r="H161" s="17">
        <f>10*100</f>
        <v>1000</v>
      </c>
      <c r="I161" s="17">
        <f t="shared" si="9"/>
        <v>1085</v>
      </c>
      <c r="J161" s="245"/>
    </row>
    <row r="162" spans="1:10">
      <c r="B162" s="22" t="s">
        <v>338</v>
      </c>
      <c r="C162" s="16"/>
      <c r="D162" s="17">
        <v>0</v>
      </c>
      <c r="E162" s="17">
        <v>0</v>
      </c>
      <c r="F162" s="17">
        <v>0</v>
      </c>
      <c r="G162" s="17">
        <f>5*200</f>
        <v>1000</v>
      </c>
      <c r="H162" s="17">
        <f>5*200</f>
        <v>1000</v>
      </c>
      <c r="I162" s="17">
        <f t="shared" si="9"/>
        <v>1085</v>
      </c>
      <c r="J162" s="245"/>
    </row>
    <row r="163" spans="1:10">
      <c r="B163" s="22" t="s">
        <v>339</v>
      </c>
      <c r="C163" s="16"/>
      <c r="D163" s="17">
        <v>0</v>
      </c>
      <c r="E163" s="17">
        <v>0</v>
      </c>
      <c r="F163" s="17">
        <v>0</v>
      </c>
      <c r="G163" s="17">
        <f>5*300</f>
        <v>1500</v>
      </c>
      <c r="H163" s="17">
        <f>5*300</f>
        <v>1500</v>
      </c>
      <c r="I163" s="17">
        <f t="shared" si="9"/>
        <v>1627.5</v>
      </c>
      <c r="J163" s="245"/>
    </row>
    <row r="164" spans="1:10">
      <c r="B164" s="22" t="s">
        <v>340</v>
      </c>
      <c r="C164" s="16"/>
      <c r="D164" s="17">
        <v>0</v>
      </c>
      <c r="E164" s="17">
        <v>0</v>
      </c>
      <c r="F164" s="17">
        <v>0</v>
      </c>
      <c r="G164" s="17">
        <f>5*500</f>
        <v>2500</v>
      </c>
      <c r="H164" s="17">
        <f>5*500</f>
        <v>2500</v>
      </c>
      <c r="I164" s="17">
        <f t="shared" si="9"/>
        <v>2712.5</v>
      </c>
      <c r="J164" s="245"/>
    </row>
    <row r="165" spans="1:10">
      <c r="B165" s="22" t="s">
        <v>341</v>
      </c>
      <c r="C165" s="16"/>
      <c r="D165" s="17">
        <v>0</v>
      </c>
      <c r="E165" s="17">
        <v>0</v>
      </c>
      <c r="F165" s="17">
        <v>0</v>
      </c>
      <c r="G165" s="17">
        <f>5*800</f>
        <v>4000</v>
      </c>
      <c r="H165" s="17">
        <f>5*800</f>
        <v>4000</v>
      </c>
      <c r="I165" s="17">
        <f t="shared" si="9"/>
        <v>4340</v>
      </c>
      <c r="J165" s="245"/>
    </row>
    <row r="166" spans="1:10">
      <c r="B166" s="22" t="s">
        <v>342</v>
      </c>
      <c r="C166" s="16"/>
      <c r="D166" s="17">
        <v>0</v>
      </c>
      <c r="E166" s="17">
        <v>0</v>
      </c>
      <c r="F166" s="17">
        <v>0</v>
      </c>
      <c r="G166" s="17">
        <f>5*1000</f>
        <v>5000</v>
      </c>
      <c r="H166" s="17">
        <f>5*1000</f>
        <v>5000</v>
      </c>
      <c r="I166" s="17">
        <f t="shared" si="9"/>
        <v>5425</v>
      </c>
      <c r="J166" s="245"/>
    </row>
    <row r="167" spans="1:10">
      <c r="B167" s="22" t="s">
        <v>343</v>
      </c>
      <c r="C167" s="16"/>
      <c r="D167" s="17">
        <v>0</v>
      </c>
      <c r="E167" s="17">
        <v>0</v>
      </c>
      <c r="F167" s="17">
        <v>0</v>
      </c>
      <c r="G167" s="17">
        <f>3*2000</f>
        <v>6000</v>
      </c>
      <c r="H167" s="17">
        <f>3*2000</f>
        <v>6000</v>
      </c>
      <c r="I167" s="17">
        <f t="shared" si="9"/>
        <v>6510</v>
      </c>
      <c r="J167" s="245"/>
    </row>
    <row r="168" spans="1:10">
      <c r="B168" s="22" t="s">
        <v>344</v>
      </c>
      <c r="C168" s="16"/>
      <c r="D168" s="17">
        <v>0</v>
      </c>
      <c r="E168" s="17">
        <v>0</v>
      </c>
      <c r="F168" s="17">
        <v>0</v>
      </c>
      <c r="G168" s="17">
        <f>3*5000</f>
        <v>15000</v>
      </c>
      <c r="H168" s="17">
        <f>3*5000</f>
        <v>15000</v>
      </c>
      <c r="I168" s="17">
        <f t="shared" si="9"/>
        <v>16275</v>
      </c>
      <c r="J168" s="245"/>
    </row>
    <row r="169" spans="1:10">
      <c r="B169" s="22" t="s">
        <v>345</v>
      </c>
      <c r="C169" s="16"/>
      <c r="D169" s="17">
        <v>0</v>
      </c>
      <c r="E169" s="17">
        <v>0</v>
      </c>
      <c r="F169" s="17">
        <v>0</v>
      </c>
      <c r="G169" s="17">
        <f>3*10000</f>
        <v>30000</v>
      </c>
      <c r="H169" s="17">
        <f>3*10000</f>
        <v>30000</v>
      </c>
      <c r="I169" s="17">
        <f t="shared" si="9"/>
        <v>32550</v>
      </c>
      <c r="J169" s="245"/>
    </row>
    <row r="170" spans="1:10">
      <c r="A170" s="10" t="s">
        <v>346</v>
      </c>
      <c r="B170" s="10"/>
      <c r="C170" s="26"/>
      <c r="D170" s="27"/>
      <c r="E170" s="27"/>
      <c r="F170" s="27"/>
      <c r="G170" s="27"/>
      <c r="H170" s="27"/>
      <c r="I170" s="27"/>
      <c r="J170" s="243"/>
    </row>
    <row r="171" spans="1:10">
      <c r="B171" s="21" t="s">
        <v>1210</v>
      </c>
      <c r="C171" s="28"/>
      <c r="D171" s="15"/>
      <c r="E171" s="15"/>
      <c r="F171" s="15"/>
      <c r="G171" s="15"/>
      <c r="H171" s="15"/>
      <c r="I171" s="15"/>
      <c r="J171" s="244" t="s">
        <v>1283</v>
      </c>
    </row>
    <row r="172" spans="1:10">
      <c r="B172" s="22" t="s">
        <v>18</v>
      </c>
      <c r="C172" s="16" t="s">
        <v>1284</v>
      </c>
      <c r="D172" s="17">
        <v>0</v>
      </c>
      <c r="E172" s="17">
        <v>1000</v>
      </c>
      <c r="F172" s="17">
        <v>2000</v>
      </c>
      <c r="G172" s="17">
        <v>500</v>
      </c>
      <c r="H172" s="17">
        <v>300</v>
      </c>
      <c r="I172" s="17">
        <f>H172*1.085</f>
        <v>325.5</v>
      </c>
      <c r="J172" s="245"/>
    </row>
    <row r="173" spans="1:10">
      <c r="B173" s="22" t="s">
        <v>21</v>
      </c>
      <c r="C173" s="16" t="s">
        <v>1285</v>
      </c>
      <c r="D173" s="17">
        <v>0</v>
      </c>
      <c r="E173" s="17">
        <v>1000</v>
      </c>
      <c r="F173" s="17">
        <v>2000</v>
      </c>
      <c r="G173" s="17">
        <v>600</v>
      </c>
      <c r="H173" s="17">
        <v>400</v>
      </c>
      <c r="I173" s="17">
        <f t="shared" ref="I173:I184" si="10">H173*1.085</f>
        <v>434</v>
      </c>
      <c r="J173" s="245"/>
    </row>
    <row r="174" spans="1:10">
      <c r="B174" s="22" t="s">
        <v>24</v>
      </c>
      <c r="C174" s="16" t="s">
        <v>1286</v>
      </c>
      <c r="D174" s="17">
        <v>0</v>
      </c>
      <c r="E174" s="17">
        <v>1000</v>
      </c>
      <c r="F174" s="17">
        <v>2000</v>
      </c>
      <c r="G174" s="17">
        <v>700</v>
      </c>
      <c r="H174" s="17">
        <v>500</v>
      </c>
      <c r="I174" s="17">
        <f t="shared" si="10"/>
        <v>542.5</v>
      </c>
      <c r="J174" s="245"/>
    </row>
    <row r="175" spans="1:10">
      <c r="B175" s="22" t="s">
        <v>313</v>
      </c>
      <c r="C175" s="16" t="s">
        <v>1287</v>
      </c>
      <c r="D175" s="17">
        <v>0</v>
      </c>
      <c r="E175" s="17">
        <v>1000</v>
      </c>
      <c r="F175" s="17">
        <v>2000</v>
      </c>
      <c r="G175" s="17">
        <v>750</v>
      </c>
      <c r="H175" s="17">
        <v>550</v>
      </c>
      <c r="I175" s="17">
        <f t="shared" si="10"/>
        <v>596.75</v>
      </c>
      <c r="J175" s="245"/>
    </row>
    <row r="176" spans="1:10">
      <c r="B176" s="22" t="s">
        <v>27</v>
      </c>
      <c r="C176" s="16" t="s">
        <v>1288</v>
      </c>
      <c r="D176" s="17">
        <v>0</v>
      </c>
      <c r="E176" s="17">
        <v>1000</v>
      </c>
      <c r="F176" s="17">
        <v>2000</v>
      </c>
      <c r="G176" s="17">
        <v>800</v>
      </c>
      <c r="H176" s="17">
        <v>600</v>
      </c>
      <c r="I176" s="17">
        <f t="shared" si="10"/>
        <v>651</v>
      </c>
      <c r="J176" s="245"/>
    </row>
    <row r="177" spans="2:10">
      <c r="B177" s="22" t="s">
        <v>30</v>
      </c>
      <c r="C177" s="16" t="s">
        <v>1289</v>
      </c>
      <c r="D177" s="17">
        <v>0</v>
      </c>
      <c r="E177" s="17">
        <v>1000</v>
      </c>
      <c r="F177" s="17">
        <v>2000</v>
      </c>
      <c r="G177" s="17">
        <v>900</v>
      </c>
      <c r="H177" s="17">
        <v>700</v>
      </c>
      <c r="I177" s="17">
        <f t="shared" si="10"/>
        <v>759.5</v>
      </c>
      <c r="J177" s="245"/>
    </row>
    <row r="178" spans="2:10">
      <c r="B178" s="22" t="s">
        <v>33</v>
      </c>
      <c r="C178" s="16" t="s">
        <v>1290</v>
      </c>
      <c r="D178" s="17">
        <v>0</v>
      </c>
      <c r="E178" s="17">
        <v>1000</v>
      </c>
      <c r="F178" s="17">
        <v>2000</v>
      </c>
      <c r="G178" s="17">
        <v>1000</v>
      </c>
      <c r="H178" s="17">
        <v>750</v>
      </c>
      <c r="I178" s="17">
        <f t="shared" si="10"/>
        <v>813.75</v>
      </c>
      <c r="J178" s="245"/>
    </row>
    <row r="179" spans="2:10">
      <c r="B179" s="22" t="s">
        <v>36</v>
      </c>
      <c r="C179" s="16" t="s">
        <v>1291</v>
      </c>
      <c r="D179" s="17">
        <v>0</v>
      </c>
      <c r="E179" s="17">
        <v>1000</v>
      </c>
      <c r="F179" s="17">
        <v>2000</v>
      </c>
      <c r="G179" s="17">
        <v>1200</v>
      </c>
      <c r="H179" s="17">
        <v>850</v>
      </c>
      <c r="I179" s="17">
        <f t="shared" si="10"/>
        <v>922.25</v>
      </c>
      <c r="J179" s="245"/>
    </row>
    <row r="180" spans="2:10">
      <c r="B180" s="22" t="s">
        <v>39</v>
      </c>
      <c r="C180" s="16" t="s">
        <v>1292</v>
      </c>
      <c r="D180" s="17">
        <v>0</v>
      </c>
      <c r="E180" s="17">
        <v>1000</v>
      </c>
      <c r="F180" s="17">
        <v>2000</v>
      </c>
      <c r="G180" s="17">
        <v>1300</v>
      </c>
      <c r="H180" s="17">
        <v>950</v>
      </c>
      <c r="I180" s="17">
        <f t="shared" si="10"/>
        <v>1030.75</v>
      </c>
      <c r="J180" s="245"/>
    </row>
    <row r="181" spans="2:10">
      <c r="B181" s="22" t="s">
        <v>1221</v>
      </c>
      <c r="C181" s="16" t="s">
        <v>1293</v>
      </c>
      <c r="D181" s="17">
        <v>0</v>
      </c>
      <c r="E181" s="17">
        <v>1000</v>
      </c>
      <c r="F181" s="17">
        <v>2000</v>
      </c>
      <c r="G181" s="17">
        <v>1500</v>
      </c>
      <c r="H181" s="17">
        <v>1000</v>
      </c>
      <c r="I181" s="17">
        <f t="shared" si="10"/>
        <v>1085</v>
      </c>
      <c r="J181" s="245"/>
    </row>
    <row r="182" spans="2:10">
      <c r="B182" s="22" t="s">
        <v>42</v>
      </c>
      <c r="C182" s="16" t="s">
        <v>1294</v>
      </c>
      <c r="D182" s="17">
        <v>0</v>
      </c>
      <c r="E182" s="17">
        <v>1000</v>
      </c>
      <c r="F182" s="17">
        <v>2000</v>
      </c>
      <c r="G182" s="17">
        <v>1650</v>
      </c>
      <c r="H182" s="17">
        <v>1050</v>
      </c>
      <c r="I182" s="17">
        <f t="shared" si="10"/>
        <v>1139.25</v>
      </c>
      <c r="J182" s="245"/>
    </row>
    <row r="183" spans="2:10">
      <c r="B183" s="22" t="s">
        <v>45</v>
      </c>
      <c r="C183" s="16" t="s">
        <v>1295</v>
      </c>
      <c r="D183" s="17">
        <v>0</v>
      </c>
      <c r="E183" s="17">
        <v>1000</v>
      </c>
      <c r="F183" s="17">
        <v>2000</v>
      </c>
      <c r="G183" s="17">
        <v>1750</v>
      </c>
      <c r="H183" s="17">
        <v>1100</v>
      </c>
      <c r="I183" s="17">
        <f t="shared" si="10"/>
        <v>1193.5</v>
      </c>
      <c r="J183" s="245"/>
    </row>
    <row r="184" spans="2:10">
      <c r="B184" s="22" t="s">
        <v>46</v>
      </c>
      <c r="C184" s="16" t="s">
        <v>1296</v>
      </c>
      <c r="D184" s="17">
        <v>0</v>
      </c>
      <c r="E184" s="17">
        <v>1000</v>
      </c>
      <c r="F184" s="17">
        <v>2000</v>
      </c>
      <c r="G184" s="17">
        <v>2000</v>
      </c>
      <c r="H184" s="17">
        <v>1200</v>
      </c>
      <c r="I184" s="17">
        <f t="shared" si="10"/>
        <v>1302</v>
      </c>
      <c r="J184" s="245"/>
    </row>
    <row r="185" spans="2:10">
      <c r="B185" s="21" t="s">
        <v>1226</v>
      </c>
      <c r="C185" s="28"/>
      <c r="D185" s="15"/>
      <c r="E185" s="15"/>
      <c r="F185" s="15"/>
      <c r="G185" s="15"/>
      <c r="H185" s="15"/>
      <c r="I185" s="15"/>
      <c r="J185" s="244" t="s">
        <v>1283</v>
      </c>
    </row>
    <row r="186" spans="2:10">
      <c r="B186" s="22" t="s">
        <v>18</v>
      </c>
      <c r="C186" s="16" t="str">
        <f>C172</f>
        <v>VPN FO 10M</v>
      </c>
      <c r="D186" s="17">
        <v>0</v>
      </c>
      <c r="E186" s="17">
        <v>1000</v>
      </c>
      <c r="F186" s="17">
        <v>2000</v>
      </c>
      <c r="G186" s="17">
        <f>G172</f>
        <v>500</v>
      </c>
      <c r="H186" s="17">
        <v>650</v>
      </c>
      <c r="I186" s="17">
        <f>H186*1.085</f>
        <v>705.25</v>
      </c>
      <c r="J186" s="245"/>
    </row>
    <row r="187" spans="2:10">
      <c r="B187" s="22" t="s">
        <v>21</v>
      </c>
      <c r="C187" s="16" t="str">
        <f t="shared" ref="C187:G198" si="11">C173</f>
        <v>VPN FO 20M</v>
      </c>
      <c r="D187" s="17">
        <v>0</v>
      </c>
      <c r="E187" s="17">
        <v>1000</v>
      </c>
      <c r="F187" s="17">
        <v>2000</v>
      </c>
      <c r="G187" s="17">
        <f t="shared" si="11"/>
        <v>600</v>
      </c>
      <c r="H187" s="17">
        <v>700</v>
      </c>
      <c r="I187" s="17">
        <f t="shared" ref="I187:I198" si="12">H187*1.085</f>
        <v>759.5</v>
      </c>
      <c r="J187" s="245"/>
    </row>
    <row r="188" spans="2:10">
      <c r="B188" s="22" t="s">
        <v>24</v>
      </c>
      <c r="C188" s="16" t="str">
        <f t="shared" si="11"/>
        <v>VPN FO 40M</v>
      </c>
      <c r="D188" s="17">
        <v>0</v>
      </c>
      <c r="E188" s="17">
        <v>1000</v>
      </c>
      <c r="F188" s="17">
        <v>2000</v>
      </c>
      <c r="G188" s="17">
        <f t="shared" si="11"/>
        <v>700</v>
      </c>
      <c r="H188" s="17">
        <v>950</v>
      </c>
      <c r="I188" s="17">
        <f t="shared" si="12"/>
        <v>1030.75</v>
      </c>
      <c r="J188" s="245"/>
    </row>
    <row r="189" spans="2:10">
      <c r="B189" s="22" t="s">
        <v>313</v>
      </c>
      <c r="C189" s="16" t="str">
        <f t="shared" si="11"/>
        <v>VPN FO 50M</v>
      </c>
      <c r="D189" s="17">
        <v>0</v>
      </c>
      <c r="E189" s="17">
        <v>1000</v>
      </c>
      <c r="F189" s="17">
        <v>2000</v>
      </c>
      <c r="G189" s="17">
        <f t="shared" si="11"/>
        <v>750</v>
      </c>
      <c r="H189" s="17">
        <v>990</v>
      </c>
      <c r="I189" s="17">
        <f t="shared" si="12"/>
        <v>1074.1499999999999</v>
      </c>
      <c r="J189" s="245"/>
    </row>
    <row r="190" spans="2:10">
      <c r="B190" s="22" t="s">
        <v>27</v>
      </c>
      <c r="C190" s="16" t="str">
        <f t="shared" si="11"/>
        <v>VPN FO 60M</v>
      </c>
      <c r="D190" s="17">
        <v>0</v>
      </c>
      <c r="E190" s="17">
        <v>1000</v>
      </c>
      <c r="F190" s="17">
        <v>2000</v>
      </c>
      <c r="G190" s="17">
        <f t="shared" si="11"/>
        <v>800</v>
      </c>
      <c r="H190" s="17">
        <v>1000</v>
      </c>
      <c r="I190" s="17">
        <f t="shared" si="12"/>
        <v>1085</v>
      </c>
      <c r="J190" s="245"/>
    </row>
    <row r="191" spans="2:10">
      <c r="B191" s="22" t="s">
        <v>30</v>
      </c>
      <c r="C191" s="16" t="str">
        <f t="shared" si="11"/>
        <v>VPN FO 80M</v>
      </c>
      <c r="D191" s="17">
        <v>0</v>
      </c>
      <c r="E191" s="17">
        <v>1000</v>
      </c>
      <c r="F191" s="17">
        <v>2000</v>
      </c>
      <c r="G191" s="17">
        <f t="shared" si="11"/>
        <v>900</v>
      </c>
      <c r="H191" s="17">
        <v>1000</v>
      </c>
      <c r="I191" s="17">
        <f t="shared" si="12"/>
        <v>1085</v>
      </c>
      <c r="J191" s="245"/>
    </row>
    <row r="192" spans="2:10">
      <c r="B192" s="22" t="s">
        <v>33</v>
      </c>
      <c r="C192" s="16" t="str">
        <f t="shared" si="11"/>
        <v>VPN FO 100M</v>
      </c>
      <c r="D192" s="17">
        <v>0</v>
      </c>
      <c r="E192" s="17">
        <v>1000</v>
      </c>
      <c r="F192" s="17">
        <v>2000</v>
      </c>
      <c r="G192" s="17">
        <f t="shared" si="11"/>
        <v>1000</v>
      </c>
      <c r="H192" s="17">
        <v>1050</v>
      </c>
      <c r="I192" s="17">
        <f t="shared" si="12"/>
        <v>1139.25</v>
      </c>
      <c r="J192" s="245"/>
    </row>
    <row r="193" spans="1:10">
      <c r="B193" s="22" t="s">
        <v>36</v>
      </c>
      <c r="C193" s="16" t="str">
        <f t="shared" si="11"/>
        <v>VPN FO 200M</v>
      </c>
      <c r="D193" s="17">
        <v>0</v>
      </c>
      <c r="E193" s="17">
        <v>1000</v>
      </c>
      <c r="F193" s="17">
        <v>2000</v>
      </c>
      <c r="G193" s="17">
        <f t="shared" si="11"/>
        <v>1200</v>
      </c>
      <c r="H193" s="17">
        <v>1140</v>
      </c>
      <c r="I193" s="17">
        <f t="shared" si="12"/>
        <v>1236.8999999999999</v>
      </c>
      <c r="J193" s="245"/>
    </row>
    <row r="194" spans="1:10">
      <c r="B194" s="22" t="s">
        <v>39</v>
      </c>
      <c r="C194" s="16" t="str">
        <f t="shared" si="11"/>
        <v>VPN FO 400M</v>
      </c>
      <c r="D194" s="17">
        <v>0</v>
      </c>
      <c r="E194" s="17">
        <v>1000</v>
      </c>
      <c r="F194" s="17">
        <v>2000</v>
      </c>
      <c r="G194" s="17">
        <f t="shared" si="11"/>
        <v>1300</v>
      </c>
      <c r="H194" s="17">
        <v>1250</v>
      </c>
      <c r="I194" s="17">
        <f t="shared" si="12"/>
        <v>1356.25</v>
      </c>
      <c r="J194" s="245"/>
    </row>
    <row r="195" spans="1:10">
      <c r="B195" s="22" t="s">
        <v>1221</v>
      </c>
      <c r="C195" s="16" t="str">
        <f t="shared" si="11"/>
        <v>VPN FO 500M</v>
      </c>
      <c r="D195" s="17">
        <v>0</v>
      </c>
      <c r="E195" s="17">
        <v>1000</v>
      </c>
      <c r="F195" s="17">
        <v>2000</v>
      </c>
      <c r="G195" s="17">
        <f t="shared" si="11"/>
        <v>1500</v>
      </c>
      <c r="H195" s="17">
        <v>1320</v>
      </c>
      <c r="I195" s="17">
        <f t="shared" si="12"/>
        <v>1432.2</v>
      </c>
      <c r="J195" s="245"/>
    </row>
    <row r="196" spans="1:10">
      <c r="B196" s="22" t="s">
        <v>42</v>
      </c>
      <c r="C196" s="16" t="str">
        <f t="shared" si="11"/>
        <v>VPN FO 600M</v>
      </c>
      <c r="D196" s="17">
        <v>0</v>
      </c>
      <c r="E196" s="17">
        <v>1000</v>
      </c>
      <c r="F196" s="17">
        <v>2000</v>
      </c>
      <c r="G196" s="17">
        <f t="shared" si="11"/>
        <v>1650</v>
      </c>
      <c r="H196" s="17">
        <v>1400</v>
      </c>
      <c r="I196" s="17">
        <f t="shared" si="12"/>
        <v>1519</v>
      </c>
      <c r="J196" s="245"/>
    </row>
    <row r="197" spans="1:10">
      <c r="B197" s="22" t="s">
        <v>45</v>
      </c>
      <c r="C197" s="16" t="str">
        <f t="shared" si="11"/>
        <v>VPN FO 800M</v>
      </c>
      <c r="D197" s="17">
        <v>0</v>
      </c>
      <c r="E197" s="17">
        <v>1000</v>
      </c>
      <c r="F197" s="17">
        <v>2000</v>
      </c>
      <c r="G197" s="17">
        <f t="shared" si="11"/>
        <v>1750</v>
      </c>
      <c r="H197" s="17">
        <v>1500</v>
      </c>
      <c r="I197" s="17">
        <f t="shared" si="12"/>
        <v>1627.5</v>
      </c>
      <c r="J197" s="245"/>
    </row>
    <row r="198" spans="1:10">
      <c r="B198" s="22" t="s">
        <v>46</v>
      </c>
      <c r="C198" s="16" t="str">
        <f t="shared" si="11"/>
        <v>VPN FO 1G</v>
      </c>
      <c r="D198" s="17">
        <v>0</v>
      </c>
      <c r="E198" s="17">
        <v>1000</v>
      </c>
      <c r="F198" s="17">
        <v>2000</v>
      </c>
      <c r="G198" s="17">
        <f t="shared" si="11"/>
        <v>2000</v>
      </c>
      <c r="H198" s="17">
        <v>1500</v>
      </c>
      <c r="I198" s="17">
        <f t="shared" si="12"/>
        <v>1627.5</v>
      </c>
      <c r="J198" s="245"/>
    </row>
    <row r="199" spans="1:10">
      <c r="B199" s="21" t="s">
        <v>67</v>
      </c>
      <c r="C199" s="28"/>
      <c r="D199" s="15"/>
      <c r="E199" s="15"/>
      <c r="F199" s="15"/>
      <c r="G199" s="15"/>
      <c r="H199" s="15"/>
      <c r="I199" s="15"/>
      <c r="J199" s="244" t="s">
        <v>1283</v>
      </c>
    </row>
    <row r="200" spans="1:10">
      <c r="B200" s="2" t="s">
        <v>74</v>
      </c>
      <c r="C200" s="16" t="s">
        <v>1297</v>
      </c>
      <c r="D200" s="17">
        <v>0</v>
      </c>
      <c r="E200" s="17">
        <v>300</v>
      </c>
      <c r="F200" s="17">
        <v>600</v>
      </c>
      <c r="G200" s="17">
        <v>250</v>
      </c>
      <c r="H200" s="17">
        <v>180</v>
      </c>
      <c r="I200" s="17">
        <f t="shared" ref="I200:I205" si="13">H200*1.085</f>
        <v>195.29999999999998</v>
      </c>
      <c r="J200" s="245"/>
    </row>
    <row r="201" spans="1:10">
      <c r="B201" s="2" t="s">
        <v>79</v>
      </c>
      <c r="C201" s="16" t="s">
        <v>1298</v>
      </c>
      <c r="D201" s="17">
        <v>0</v>
      </c>
      <c r="E201" s="17">
        <v>300</v>
      </c>
      <c r="F201" s="17">
        <v>600</v>
      </c>
      <c r="G201" s="17">
        <v>350</v>
      </c>
      <c r="H201" s="17">
        <v>220</v>
      </c>
      <c r="I201" s="17">
        <f t="shared" si="13"/>
        <v>238.7</v>
      </c>
      <c r="J201" s="245"/>
    </row>
    <row r="202" spans="1:10">
      <c r="B202" s="2" t="s">
        <v>84</v>
      </c>
      <c r="C202" s="16" t="s">
        <v>1299</v>
      </c>
      <c r="D202" s="17">
        <v>0</v>
      </c>
      <c r="E202" s="17">
        <v>300</v>
      </c>
      <c r="F202" s="17">
        <v>600</v>
      </c>
      <c r="G202" s="17">
        <v>450</v>
      </c>
      <c r="H202" s="17">
        <v>339</v>
      </c>
      <c r="I202" s="17">
        <f t="shared" si="13"/>
        <v>367.815</v>
      </c>
      <c r="J202" s="245"/>
    </row>
    <row r="203" spans="1:10">
      <c r="B203" s="2" t="s">
        <v>18</v>
      </c>
      <c r="C203" s="16" t="s">
        <v>1300</v>
      </c>
      <c r="D203" s="17">
        <v>0</v>
      </c>
      <c r="E203" s="17">
        <v>300</v>
      </c>
      <c r="F203" s="17">
        <v>600</v>
      </c>
      <c r="G203" s="17">
        <v>550</v>
      </c>
      <c r="H203" s="17">
        <v>439</v>
      </c>
      <c r="I203" s="17">
        <f t="shared" si="13"/>
        <v>476.315</v>
      </c>
      <c r="J203" s="245"/>
    </row>
    <row r="204" spans="1:10">
      <c r="B204" s="2" t="s">
        <v>1231</v>
      </c>
      <c r="C204" s="16" t="s">
        <v>1300</v>
      </c>
      <c r="D204" s="17">
        <v>0</v>
      </c>
      <c r="E204" s="17">
        <v>600</v>
      </c>
      <c r="F204" s="17">
        <v>1000</v>
      </c>
      <c r="G204" s="17">
        <v>550</v>
      </c>
      <c r="H204" s="17">
        <v>439</v>
      </c>
      <c r="I204" s="17">
        <f t="shared" si="13"/>
        <v>476.315</v>
      </c>
      <c r="J204" s="245"/>
    </row>
    <row r="205" spans="1:10">
      <c r="B205" s="2" t="s">
        <v>250</v>
      </c>
      <c r="C205" s="16" t="s">
        <v>1301</v>
      </c>
      <c r="D205" s="17">
        <v>0</v>
      </c>
      <c r="E205" s="17">
        <v>600</v>
      </c>
      <c r="F205" s="17">
        <v>1000</v>
      </c>
      <c r="G205" s="17">
        <v>650</v>
      </c>
      <c r="H205" s="17">
        <v>539</v>
      </c>
      <c r="I205" s="17">
        <f t="shared" si="13"/>
        <v>584.81499999999994</v>
      </c>
      <c r="J205" s="245"/>
    </row>
    <row r="206" spans="1:10">
      <c r="D206" s="19"/>
      <c r="E206" s="19"/>
      <c r="F206" s="19"/>
      <c r="G206" s="19"/>
      <c r="H206" s="19"/>
      <c r="I206" s="19"/>
      <c r="J206" s="248"/>
    </row>
    <row r="207" spans="1:10">
      <c r="A207" s="10" t="s">
        <v>357</v>
      </c>
      <c r="B207" s="10"/>
      <c r="C207" s="26"/>
      <c r="D207" s="27"/>
      <c r="E207" s="27"/>
      <c r="F207" s="27"/>
      <c r="G207" s="27"/>
      <c r="H207" s="27"/>
      <c r="I207" s="27"/>
      <c r="J207" s="243"/>
    </row>
    <row r="208" spans="1:10">
      <c r="A208" s="21"/>
      <c r="B208" s="21" t="s">
        <v>358</v>
      </c>
      <c r="C208" s="28"/>
      <c r="D208" s="15"/>
      <c r="E208" s="15"/>
      <c r="F208" s="15"/>
      <c r="G208" s="15"/>
      <c r="H208" s="15"/>
      <c r="I208" s="15"/>
      <c r="J208" s="244"/>
    </row>
    <row r="209" spans="1:10">
      <c r="B209" s="2" t="s">
        <v>359</v>
      </c>
      <c r="C209" s="30"/>
      <c r="D209" s="119"/>
      <c r="E209" s="119"/>
      <c r="F209" s="119"/>
      <c r="G209" s="119"/>
      <c r="H209" s="119"/>
      <c r="I209" s="119"/>
      <c r="J209" s="245" t="s">
        <v>1234</v>
      </c>
    </row>
    <row r="210" spans="1:10">
      <c r="B210" s="2" t="s">
        <v>360</v>
      </c>
      <c r="C210" s="30"/>
      <c r="D210" s="119"/>
      <c r="E210" s="119"/>
      <c r="F210" s="119"/>
      <c r="G210" s="119"/>
      <c r="H210" s="119"/>
      <c r="I210" s="119"/>
      <c r="J210" s="245" t="s">
        <v>1234</v>
      </c>
    </row>
    <row r="211" spans="1:10">
      <c r="B211" s="2" t="s">
        <v>361</v>
      </c>
      <c r="C211" s="30"/>
      <c r="D211" s="119"/>
      <c r="E211" s="119"/>
      <c r="F211" s="119"/>
      <c r="G211" s="119"/>
      <c r="H211" s="119"/>
      <c r="I211" s="119"/>
      <c r="J211" s="245" t="s">
        <v>1234</v>
      </c>
    </row>
    <row r="212" spans="1:10">
      <c r="B212" s="2" t="s">
        <v>362</v>
      </c>
      <c r="C212" s="30"/>
      <c r="D212" s="119"/>
      <c r="E212" s="119"/>
      <c r="F212" s="119"/>
      <c r="G212" s="119"/>
      <c r="H212" s="119"/>
      <c r="I212" s="119"/>
      <c r="J212" s="245" t="s">
        <v>1234</v>
      </c>
    </row>
    <row r="213" spans="1:10">
      <c r="B213" s="21" t="s">
        <v>363</v>
      </c>
      <c r="C213" s="28"/>
      <c r="D213" s="15"/>
      <c r="E213" s="15"/>
      <c r="F213" s="15"/>
      <c r="G213" s="15"/>
      <c r="H213" s="15"/>
      <c r="I213" s="15"/>
      <c r="J213" s="244"/>
    </row>
    <row r="214" spans="1:10">
      <c r="B214" s="22" t="s">
        <v>147</v>
      </c>
      <c r="C214" s="30"/>
      <c r="D214" s="119"/>
      <c r="E214" s="119"/>
      <c r="F214" s="119"/>
      <c r="G214" s="119"/>
      <c r="H214" s="119"/>
      <c r="I214" s="119"/>
      <c r="J214" s="245" t="s">
        <v>1234</v>
      </c>
    </row>
    <row r="215" spans="1:10">
      <c r="B215" s="21" t="s">
        <v>364</v>
      </c>
      <c r="C215" s="28"/>
      <c r="D215" s="15"/>
      <c r="E215" s="15"/>
      <c r="F215" s="15"/>
      <c r="G215" s="15"/>
      <c r="H215" s="15"/>
      <c r="I215" s="15"/>
      <c r="J215" s="244"/>
    </row>
    <row r="216" spans="1:10">
      <c r="B216" s="22" t="s">
        <v>147</v>
      </c>
      <c r="C216" s="30"/>
      <c r="D216" s="119"/>
      <c r="E216" s="119"/>
      <c r="F216" s="119"/>
      <c r="G216" s="119"/>
      <c r="H216" s="119"/>
      <c r="I216" s="119"/>
      <c r="J216" s="245" t="s">
        <v>1234</v>
      </c>
    </row>
    <row r="218" spans="1:10">
      <c r="A218" s="10" t="s">
        <v>365</v>
      </c>
      <c r="B218" s="10"/>
      <c r="C218" s="26"/>
      <c r="D218" s="27"/>
      <c r="E218" s="27"/>
      <c r="F218" s="27"/>
      <c r="G218" s="27"/>
      <c r="H218" s="27"/>
      <c r="I218" s="27"/>
      <c r="J218" s="243"/>
    </row>
    <row r="219" spans="1:10">
      <c r="B219" s="22" t="s">
        <v>147</v>
      </c>
      <c r="C219" s="16"/>
      <c r="D219" s="17"/>
      <c r="E219" s="17"/>
      <c r="F219" s="17"/>
      <c r="G219" s="17"/>
      <c r="H219" s="17"/>
      <c r="I219" s="17"/>
      <c r="J219" s="245" t="s">
        <v>1234</v>
      </c>
    </row>
    <row r="220" spans="1:10">
      <c r="C220" s="2"/>
      <c r="D220" s="19"/>
      <c r="E220" s="19"/>
      <c r="F220" s="19"/>
      <c r="G220" s="19"/>
      <c r="H220" s="19"/>
      <c r="I220" s="19"/>
      <c r="J220" s="248"/>
    </row>
    <row r="221" spans="1:10">
      <c r="A221" s="10" t="s">
        <v>389</v>
      </c>
      <c r="B221" s="10"/>
      <c r="C221" s="26"/>
      <c r="D221" s="27"/>
      <c r="E221" s="27"/>
      <c r="F221" s="27"/>
      <c r="G221" s="27"/>
      <c r="H221" s="27"/>
      <c r="I221" s="27"/>
      <c r="J221" s="243"/>
    </row>
    <row r="222" spans="1:10">
      <c r="B222" s="22" t="s">
        <v>390</v>
      </c>
      <c r="C222" s="16"/>
      <c r="D222" s="17"/>
      <c r="E222" s="17"/>
      <c r="F222" s="17"/>
      <c r="G222" s="17"/>
      <c r="H222" s="17"/>
      <c r="I222" s="17"/>
      <c r="J222" s="245" t="s">
        <v>1234</v>
      </c>
    </row>
    <row r="223" spans="1:10">
      <c r="A223" s="1"/>
      <c r="B223" s="22" t="s">
        <v>391</v>
      </c>
      <c r="C223" s="16"/>
      <c r="D223" s="17"/>
      <c r="E223" s="17"/>
      <c r="F223" s="17"/>
      <c r="G223" s="17"/>
      <c r="H223" s="17"/>
      <c r="I223" s="17"/>
      <c r="J223" s="245" t="s">
        <v>1234</v>
      </c>
    </row>
    <row r="224" spans="1:10">
      <c r="A224" s="1"/>
      <c r="B224" s="22" t="s">
        <v>393</v>
      </c>
      <c r="C224" s="16" t="s">
        <v>1310</v>
      </c>
      <c r="D224" s="17">
        <v>10</v>
      </c>
      <c r="E224" s="17">
        <v>10</v>
      </c>
      <c r="F224" s="17">
        <v>10</v>
      </c>
      <c r="G224" s="17">
        <f>16+20</f>
        <v>36</v>
      </c>
      <c r="H224" s="17">
        <v>16</v>
      </c>
      <c r="I224" s="17">
        <f t="shared" ref="I224:I249" si="14">H224*1.085</f>
        <v>17.36</v>
      </c>
      <c r="J224" s="245"/>
    </row>
    <row r="225" spans="1:10">
      <c r="A225" s="24"/>
      <c r="B225" s="22" t="s">
        <v>394</v>
      </c>
      <c r="C225" s="16" t="s">
        <v>1310</v>
      </c>
      <c r="D225" s="17">
        <v>10</v>
      </c>
      <c r="E225" s="17">
        <v>10</v>
      </c>
      <c r="F225" s="17">
        <v>10</v>
      </c>
      <c r="G225" s="17">
        <f>16+10</f>
        <v>26</v>
      </c>
      <c r="H225" s="17">
        <v>16</v>
      </c>
      <c r="I225" s="17">
        <f t="shared" si="14"/>
        <v>17.36</v>
      </c>
      <c r="J225" s="245"/>
    </row>
    <row r="226" spans="1:10">
      <c r="B226" s="22" t="s">
        <v>396</v>
      </c>
      <c r="C226" s="16"/>
      <c r="D226" s="120">
        <v>0</v>
      </c>
      <c r="E226" s="120">
        <v>0</v>
      </c>
      <c r="F226" s="120">
        <v>0</v>
      </c>
      <c r="G226" s="120">
        <v>4.4999999999999998E-2</v>
      </c>
      <c r="H226" s="120">
        <v>2.8000000000000001E-2</v>
      </c>
      <c r="I226" s="120">
        <f t="shared" si="14"/>
        <v>3.0380000000000001E-2</v>
      </c>
      <c r="J226" s="245" t="s">
        <v>1311</v>
      </c>
    </row>
    <row r="227" spans="1:10">
      <c r="B227" s="22" t="s">
        <v>397</v>
      </c>
      <c r="C227" s="16"/>
      <c r="D227" s="120">
        <v>0</v>
      </c>
      <c r="E227" s="120">
        <v>0</v>
      </c>
      <c r="F227" s="120">
        <v>0</v>
      </c>
      <c r="G227" s="120">
        <v>0.08</v>
      </c>
      <c r="H227" s="120">
        <v>5.6000000000000001E-2</v>
      </c>
      <c r="I227" s="120">
        <f t="shared" si="14"/>
        <v>6.0760000000000002E-2</v>
      </c>
      <c r="J227" s="245" t="s">
        <v>1311</v>
      </c>
    </row>
    <row r="228" spans="1:10">
      <c r="B228" s="22" t="s">
        <v>1312</v>
      </c>
      <c r="C228" s="16"/>
      <c r="D228" s="120">
        <v>0</v>
      </c>
      <c r="E228" s="120">
        <v>0</v>
      </c>
      <c r="F228" s="120">
        <v>0</v>
      </c>
      <c r="G228" s="120">
        <v>0.5</v>
      </c>
      <c r="H228" s="120">
        <v>0.5</v>
      </c>
      <c r="I228" s="120">
        <f t="shared" si="14"/>
        <v>0.54249999999999998</v>
      </c>
      <c r="J228" s="245"/>
    </row>
    <row r="229" spans="1:10">
      <c r="B229" s="22" t="s">
        <v>1313</v>
      </c>
      <c r="C229" s="16"/>
      <c r="D229" s="120">
        <v>0</v>
      </c>
      <c r="E229" s="120">
        <v>0</v>
      </c>
      <c r="F229" s="120">
        <v>0</v>
      </c>
      <c r="G229" s="120">
        <v>0.5</v>
      </c>
      <c r="H229" s="120">
        <v>0.5</v>
      </c>
      <c r="I229" s="120">
        <f t="shared" si="14"/>
        <v>0.54249999999999998</v>
      </c>
      <c r="J229" s="245"/>
    </row>
    <row r="230" spans="1:10">
      <c r="B230" s="22" t="s">
        <v>1314</v>
      </c>
      <c r="C230" s="16"/>
      <c r="D230" s="120">
        <v>0</v>
      </c>
      <c r="E230" s="120">
        <v>0</v>
      </c>
      <c r="F230" s="120">
        <v>0</v>
      </c>
      <c r="G230" s="120">
        <v>0.5</v>
      </c>
      <c r="H230" s="120">
        <v>0.5</v>
      </c>
      <c r="I230" s="120">
        <f t="shared" si="14"/>
        <v>0.54249999999999998</v>
      </c>
      <c r="J230" s="245"/>
    </row>
    <row r="231" spans="1:10">
      <c r="B231" s="22" t="s">
        <v>1315</v>
      </c>
      <c r="C231" s="16"/>
      <c r="D231" s="120">
        <v>0</v>
      </c>
      <c r="E231" s="120">
        <v>0</v>
      </c>
      <c r="F231" s="120">
        <v>0</v>
      </c>
      <c r="G231" s="120">
        <v>0.5</v>
      </c>
      <c r="H231" s="120">
        <v>0.5</v>
      </c>
      <c r="I231" s="120">
        <f t="shared" si="14"/>
        <v>0.54249999999999998</v>
      </c>
      <c r="J231" s="245"/>
    </row>
    <row r="232" spans="1:10">
      <c r="B232" s="22" t="s">
        <v>1316</v>
      </c>
      <c r="C232" s="16"/>
      <c r="D232" s="120">
        <v>0</v>
      </c>
      <c r="E232" s="120">
        <v>0</v>
      </c>
      <c r="F232" s="120">
        <v>0</v>
      </c>
      <c r="G232" s="120">
        <v>0.5</v>
      </c>
      <c r="H232" s="120">
        <v>0.5</v>
      </c>
      <c r="I232" s="120">
        <f t="shared" si="14"/>
        <v>0.54249999999999998</v>
      </c>
      <c r="J232" s="245"/>
    </row>
    <row r="233" spans="1:10">
      <c r="A233" s="1"/>
      <c r="B233" s="22" t="s">
        <v>398</v>
      </c>
      <c r="C233" s="16"/>
      <c r="D233" s="17"/>
      <c r="E233" s="17"/>
      <c r="F233" s="17"/>
      <c r="G233" s="17"/>
      <c r="H233" s="17"/>
      <c r="I233" s="17"/>
      <c r="J233" s="245" t="s">
        <v>1234</v>
      </c>
    </row>
    <row r="234" spans="1:10">
      <c r="A234" s="1"/>
      <c r="B234" s="22" t="s">
        <v>1317</v>
      </c>
      <c r="C234" s="16"/>
      <c r="D234" s="17">
        <v>15</v>
      </c>
      <c r="E234" s="17">
        <v>15</v>
      </c>
      <c r="F234" s="17">
        <v>15</v>
      </c>
      <c r="G234" s="17">
        <v>30</v>
      </c>
      <c r="H234" s="17">
        <v>30</v>
      </c>
      <c r="I234" s="120">
        <f t="shared" si="14"/>
        <v>32.549999999999997</v>
      </c>
      <c r="J234" s="245"/>
    </row>
    <row r="235" spans="1:10">
      <c r="A235" s="1"/>
      <c r="B235" s="22" t="s">
        <v>1318</v>
      </c>
      <c r="C235" s="16"/>
      <c r="D235" s="17">
        <v>15</v>
      </c>
      <c r="E235" s="17">
        <v>15</v>
      </c>
      <c r="F235" s="17">
        <v>15</v>
      </c>
      <c r="G235" s="17">
        <v>60</v>
      </c>
      <c r="H235" s="17">
        <v>60</v>
      </c>
      <c r="I235" s="120">
        <f t="shared" si="14"/>
        <v>65.099999999999994</v>
      </c>
      <c r="J235" s="245"/>
    </row>
    <row r="236" spans="1:10">
      <c r="A236" s="1"/>
      <c r="B236" s="22" t="s">
        <v>1319</v>
      </c>
      <c r="C236" s="16"/>
      <c r="D236" s="17">
        <v>15</v>
      </c>
      <c r="E236" s="17">
        <v>15</v>
      </c>
      <c r="F236" s="17">
        <v>15</v>
      </c>
      <c r="G236" s="17">
        <v>25</v>
      </c>
      <c r="H236" s="17">
        <v>25</v>
      </c>
      <c r="I236" s="120">
        <f t="shared" si="14"/>
        <v>27.125</v>
      </c>
      <c r="J236" s="245"/>
    </row>
    <row r="237" spans="1:10">
      <c r="A237" s="1"/>
      <c r="B237" s="22" t="s">
        <v>1320</v>
      </c>
      <c r="C237" s="16"/>
      <c r="D237" s="120">
        <v>0</v>
      </c>
      <c r="E237" s="120">
        <v>0</v>
      </c>
      <c r="F237" s="120">
        <v>0</v>
      </c>
      <c r="G237" s="17">
        <v>0.8</v>
      </c>
      <c r="H237" s="17">
        <v>0.8</v>
      </c>
      <c r="I237" s="120">
        <f t="shared" si="14"/>
        <v>0.86799999999999999</v>
      </c>
      <c r="J237" s="245"/>
    </row>
    <row r="238" spans="1:10">
      <c r="A238" s="1"/>
      <c r="B238" s="22" t="s">
        <v>1321</v>
      </c>
      <c r="C238" s="16" t="s">
        <v>1321</v>
      </c>
      <c r="D238" s="17">
        <v>150</v>
      </c>
      <c r="E238" s="17">
        <v>150</v>
      </c>
      <c r="F238" s="17">
        <v>150</v>
      </c>
      <c r="G238" s="17">
        <v>34</v>
      </c>
      <c r="H238" s="17">
        <v>34</v>
      </c>
      <c r="I238" s="120">
        <f t="shared" si="14"/>
        <v>36.89</v>
      </c>
      <c r="J238" s="245"/>
    </row>
    <row r="239" spans="1:10">
      <c r="A239" s="1"/>
      <c r="B239" s="22" t="s">
        <v>1322</v>
      </c>
      <c r="C239" s="16" t="s">
        <v>1322</v>
      </c>
      <c r="D239" s="17">
        <v>150</v>
      </c>
      <c r="E239" s="17">
        <v>150</v>
      </c>
      <c r="F239" s="17">
        <v>150</v>
      </c>
      <c r="G239" s="17">
        <v>64</v>
      </c>
      <c r="H239" s="17">
        <v>64</v>
      </c>
      <c r="I239" s="120">
        <f t="shared" si="14"/>
        <v>69.44</v>
      </c>
      <c r="J239" s="245"/>
    </row>
    <row r="240" spans="1:10">
      <c r="A240" s="1"/>
      <c r="B240" s="22" t="s">
        <v>1323</v>
      </c>
      <c r="C240" s="16" t="s">
        <v>1323</v>
      </c>
      <c r="D240" s="17">
        <v>150</v>
      </c>
      <c r="E240" s="17">
        <v>150</v>
      </c>
      <c r="F240" s="17">
        <v>150</v>
      </c>
      <c r="G240" s="17">
        <v>124</v>
      </c>
      <c r="H240" s="17">
        <v>124</v>
      </c>
      <c r="I240" s="120">
        <f t="shared" si="14"/>
        <v>134.54</v>
      </c>
      <c r="J240" s="245"/>
    </row>
    <row r="241" spans="1:10">
      <c r="A241" s="1"/>
      <c r="B241" s="22" t="s">
        <v>1324</v>
      </c>
      <c r="C241" s="16" t="s">
        <v>1324</v>
      </c>
      <c r="D241" s="17">
        <v>150</v>
      </c>
      <c r="E241" s="17">
        <v>150</v>
      </c>
      <c r="F241" s="17">
        <v>150</v>
      </c>
      <c r="G241" s="17">
        <v>154</v>
      </c>
      <c r="H241" s="17">
        <v>154</v>
      </c>
      <c r="I241" s="120">
        <f t="shared" si="14"/>
        <v>167.09</v>
      </c>
      <c r="J241" s="245"/>
    </row>
    <row r="242" spans="1:10">
      <c r="A242" s="1"/>
      <c r="B242" s="22" t="s">
        <v>1325</v>
      </c>
      <c r="C242" s="16" t="s">
        <v>1325</v>
      </c>
      <c r="D242" s="17">
        <v>150</v>
      </c>
      <c r="E242" s="17">
        <v>150</v>
      </c>
      <c r="F242" s="17">
        <v>150</v>
      </c>
      <c r="G242" s="17">
        <v>174</v>
      </c>
      <c r="H242" s="17">
        <v>174</v>
      </c>
      <c r="I242" s="120">
        <f t="shared" si="14"/>
        <v>188.79</v>
      </c>
      <c r="J242" s="245"/>
    </row>
    <row r="243" spans="1:10">
      <c r="A243" s="24"/>
      <c r="B243" s="22" t="s">
        <v>1326</v>
      </c>
      <c r="C243" s="16" t="s">
        <v>1326</v>
      </c>
      <c r="D243" s="17">
        <v>150</v>
      </c>
      <c r="E243" s="17">
        <v>150</v>
      </c>
      <c r="F243" s="17">
        <v>150</v>
      </c>
      <c r="G243" s="17">
        <v>204</v>
      </c>
      <c r="H243" s="17">
        <v>204</v>
      </c>
      <c r="I243" s="120">
        <f t="shared" si="14"/>
        <v>221.34</v>
      </c>
      <c r="J243" s="245"/>
    </row>
    <row r="244" spans="1:10">
      <c r="A244" s="24"/>
      <c r="B244" s="22" t="s">
        <v>1327</v>
      </c>
      <c r="C244" s="16"/>
      <c r="D244" s="120">
        <v>0</v>
      </c>
      <c r="E244" s="120">
        <v>0</v>
      </c>
      <c r="F244" s="120">
        <v>0</v>
      </c>
      <c r="G244" s="17">
        <v>25</v>
      </c>
      <c r="H244" s="17">
        <v>25</v>
      </c>
      <c r="I244" s="120">
        <f t="shared" si="14"/>
        <v>27.125</v>
      </c>
      <c r="J244" s="245" t="s">
        <v>1328</v>
      </c>
    </row>
    <row r="245" spans="1:10">
      <c r="A245" s="24"/>
      <c r="B245" s="22" t="s">
        <v>438</v>
      </c>
      <c r="C245" s="16"/>
      <c r="D245" s="120">
        <v>0</v>
      </c>
      <c r="E245" s="120">
        <v>0</v>
      </c>
      <c r="F245" s="120">
        <v>0</v>
      </c>
      <c r="G245" s="17">
        <v>0.5</v>
      </c>
      <c r="H245" s="17">
        <v>0.5</v>
      </c>
      <c r="I245" s="120">
        <f t="shared" si="14"/>
        <v>0.54249999999999998</v>
      </c>
      <c r="J245" s="245"/>
    </row>
    <row r="246" spans="1:10">
      <c r="A246" s="1"/>
      <c r="B246" s="22" t="s">
        <v>441</v>
      </c>
      <c r="C246" s="16"/>
      <c r="D246" s="17">
        <v>0</v>
      </c>
      <c r="E246" s="17">
        <v>0</v>
      </c>
      <c r="F246" s="17">
        <v>0</v>
      </c>
      <c r="G246" s="120">
        <v>2.8000000000000001E-2</v>
      </c>
      <c r="H246" s="120">
        <v>2.8000000000000001E-2</v>
      </c>
      <c r="I246" s="17">
        <f t="shared" si="14"/>
        <v>3.0380000000000001E-2</v>
      </c>
      <c r="J246" s="245" t="s">
        <v>1311</v>
      </c>
    </row>
    <row r="247" spans="1:10">
      <c r="A247" s="1"/>
      <c r="B247" s="22" t="s">
        <v>443</v>
      </c>
      <c r="C247" s="16"/>
      <c r="D247" s="17">
        <v>0</v>
      </c>
      <c r="E247" s="17">
        <v>0</v>
      </c>
      <c r="F247" s="17">
        <v>0</v>
      </c>
      <c r="G247" s="120">
        <v>5.6000000000000001E-2</v>
      </c>
      <c r="H247" s="120">
        <v>5.6000000000000001E-2</v>
      </c>
      <c r="I247" s="17">
        <f t="shared" si="14"/>
        <v>6.0760000000000002E-2</v>
      </c>
      <c r="J247" s="245" t="s">
        <v>1311</v>
      </c>
    </row>
    <row r="248" spans="1:10">
      <c r="A248" s="1"/>
      <c r="B248" s="22" t="s">
        <v>1329</v>
      </c>
      <c r="C248" s="16"/>
      <c r="D248" s="17">
        <v>250</v>
      </c>
      <c r="E248" s="17">
        <v>250</v>
      </c>
      <c r="F248" s="17">
        <v>250</v>
      </c>
      <c r="G248" s="17">
        <v>50</v>
      </c>
      <c r="H248" s="17">
        <v>50</v>
      </c>
      <c r="I248" s="17">
        <f t="shared" si="14"/>
        <v>54.25</v>
      </c>
      <c r="J248" s="245"/>
    </row>
    <row r="249" spans="1:10">
      <c r="A249" s="1"/>
      <c r="B249" s="22" t="s">
        <v>1330</v>
      </c>
      <c r="C249" s="16"/>
      <c r="D249" s="17">
        <v>250</v>
      </c>
      <c r="E249" s="17">
        <v>250</v>
      </c>
      <c r="F249" s="17">
        <v>250</v>
      </c>
      <c r="G249" s="17">
        <v>25</v>
      </c>
      <c r="H249" s="17">
        <v>25</v>
      </c>
      <c r="I249" s="17">
        <f t="shared" si="14"/>
        <v>27.125</v>
      </c>
      <c r="J249" s="245"/>
    </row>
    <row r="250" spans="1:10">
      <c r="A250" s="1"/>
      <c r="B250" s="1"/>
      <c r="D250" s="19"/>
      <c r="E250" s="121"/>
      <c r="F250" s="121"/>
      <c r="G250" s="121"/>
      <c r="H250" s="19"/>
      <c r="I250" s="19"/>
      <c r="J250" s="248"/>
    </row>
    <row r="251" spans="1:10">
      <c r="A251" s="10" t="s">
        <v>460</v>
      </c>
      <c r="B251" s="10"/>
      <c r="C251" s="26"/>
      <c r="D251" s="27"/>
      <c r="E251" s="27"/>
      <c r="F251" s="27"/>
      <c r="G251" s="27"/>
      <c r="H251" s="27"/>
      <c r="I251" s="27"/>
      <c r="J251" s="243"/>
    </row>
    <row r="252" spans="1:10">
      <c r="B252" s="22" t="s">
        <v>461</v>
      </c>
      <c r="C252" s="16"/>
      <c r="D252" s="17"/>
      <c r="E252" s="17"/>
      <c r="F252" s="17"/>
      <c r="G252" s="17"/>
      <c r="H252" s="17"/>
      <c r="I252" s="17"/>
      <c r="J252" s="245" t="s">
        <v>1234</v>
      </c>
    </row>
    <row r="253" spans="1:10">
      <c r="A253" s="1"/>
      <c r="B253" s="22" t="s">
        <v>463</v>
      </c>
      <c r="C253" s="16"/>
      <c r="D253" s="17"/>
      <c r="E253" s="17"/>
      <c r="F253" s="17"/>
      <c r="G253" s="17"/>
      <c r="H253" s="17"/>
      <c r="I253" s="17"/>
      <c r="J253" s="245" t="s">
        <v>1234</v>
      </c>
    </row>
    <row r="254" spans="1:10">
      <c r="A254" s="1"/>
      <c r="B254" s="22" t="s">
        <v>479</v>
      </c>
      <c r="C254" s="16"/>
      <c r="D254" s="17"/>
      <c r="E254" s="17"/>
      <c r="F254" s="17"/>
      <c r="G254" s="17"/>
      <c r="H254" s="17"/>
      <c r="I254" s="17"/>
      <c r="J254" s="245" t="s">
        <v>1234</v>
      </c>
    </row>
    <row r="255" spans="1:10">
      <c r="B255" s="22" t="s">
        <v>480</v>
      </c>
      <c r="C255" s="16"/>
      <c r="D255" s="17"/>
      <c r="E255" s="17"/>
      <c r="F255" s="17"/>
      <c r="G255" s="17"/>
      <c r="H255" s="17"/>
      <c r="I255" s="17"/>
      <c r="J255" s="245" t="s">
        <v>1234</v>
      </c>
    </row>
    <row r="256" spans="1:10">
      <c r="B256" s="22" t="s">
        <v>482</v>
      </c>
      <c r="C256" s="16"/>
      <c r="D256" s="17"/>
      <c r="E256" s="17"/>
      <c r="F256" s="17"/>
      <c r="G256" s="17"/>
      <c r="H256" s="17"/>
      <c r="I256" s="17"/>
      <c r="J256" s="245" t="s">
        <v>1234</v>
      </c>
    </row>
    <row r="257" spans="1:10">
      <c r="A257" s="1"/>
      <c r="B257" s="22" t="s">
        <v>484</v>
      </c>
      <c r="C257" s="16"/>
      <c r="D257" s="17"/>
      <c r="E257" s="17"/>
      <c r="F257" s="17"/>
      <c r="G257" s="17"/>
      <c r="H257" s="17"/>
      <c r="I257" s="17"/>
      <c r="J257" s="245" t="s">
        <v>1234</v>
      </c>
    </row>
    <row r="258" spans="1:10">
      <c r="A258" s="1"/>
      <c r="B258" s="22" t="s">
        <v>488</v>
      </c>
      <c r="C258" s="16"/>
      <c r="D258" s="17"/>
      <c r="E258" s="17"/>
      <c r="F258" s="17"/>
      <c r="G258" s="17"/>
      <c r="H258" s="17"/>
      <c r="I258" s="17"/>
      <c r="J258" s="245" t="s">
        <v>1234</v>
      </c>
    </row>
    <row r="259" spans="1:10">
      <c r="A259" s="1"/>
      <c r="B259" s="22" t="s">
        <v>489</v>
      </c>
      <c r="C259" s="16"/>
      <c r="D259" s="17"/>
      <c r="E259" s="17"/>
      <c r="F259" s="17"/>
      <c r="G259" s="17"/>
      <c r="H259" s="17"/>
      <c r="I259" s="17"/>
      <c r="J259" s="245" t="s">
        <v>1234</v>
      </c>
    </row>
    <row r="260" spans="1:10">
      <c r="A260" s="24"/>
      <c r="B260" s="22" t="s">
        <v>493</v>
      </c>
      <c r="C260" s="16"/>
      <c r="D260" s="17"/>
      <c r="E260" s="17"/>
      <c r="F260" s="17"/>
      <c r="G260" s="17"/>
      <c r="H260" s="17"/>
      <c r="I260" s="17"/>
      <c r="J260" s="245" t="s">
        <v>1234</v>
      </c>
    </row>
    <row r="261" spans="1:10">
      <c r="A261" s="1"/>
      <c r="B261" s="22" t="s">
        <v>495</v>
      </c>
      <c r="C261" s="16"/>
      <c r="D261" s="17"/>
      <c r="E261" s="17"/>
      <c r="F261" s="17"/>
      <c r="G261" s="17"/>
      <c r="H261" s="17"/>
      <c r="I261" s="17"/>
      <c r="J261" s="245" t="s">
        <v>1234</v>
      </c>
    </row>
    <row r="262" spans="1:10">
      <c r="A262" s="1"/>
      <c r="B262" s="22" t="s">
        <v>496</v>
      </c>
      <c r="C262" s="16"/>
      <c r="D262" s="17"/>
      <c r="E262" s="17"/>
      <c r="F262" s="17"/>
      <c r="G262" s="17"/>
      <c r="H262" s="17"/>
      <c r="I262" s="17"/>
      <c r="J262" s="245" t="s">
        <v>1234</v>
      </c>
    </row>
    <row r="263" spans="1:10">
      <c r="A263" s="1"/>
      <c r="B263" s="22" t="s">
        <v>497</v>
      </c>
      <c r="C263" s="16"/>
      <c r="D263" s="17"/>
      <c r="E263" s="17"/>
      <c r="F263" s="17"/>
      <c r="G263" s="17"/>
      <c r="H263" s="17"/>
      <c r="I263" s="17"/>
      <c r="J263" s="245" t="s">
        <v>1234</v>
      </c>
    </row>
    <row r="264" spans="1:10">
      <c r="A264" s="1"/>
      <c r="B264" s="22" t="s">
        <v>498</v>
      </c>
      <c r="C264" s="16"/>
      <c r="D264" s="17"/>
      <c r="E264" s="17"/>
      <c r="F264" s="17"/>
      <c r="G264" s="17"/>
      <c r="H264" s="17"/>
      <c r="I264" s="17"/>
      <c r="J264" s="245" t="s">
        <v>1234</v>
      </c>
    </row>
    <row r="265" spans="1:10">
      <c r="A265" s="1"/>
      <c r="B265" s="1"/>
      <c r="D265" s="19"/>
      <c r="E265" s="19"/>
      <c r="F265" s="19"/>
      <c r="G265" s="19"/>
      <c r="H265" s="19"/>
      <c r="I265" s="19"/>
      <c r="J265" s="248"/>
    </row>
    <row r="266" spans="1:10">
      <c r="A266" s="10" t="s">
        <v>501</v>
      </c>
      <c r="B266" s="10"/>
      <c r="C266" s="26"/>
      <c r="D266" s="27"/>
      <c r="E266" s="27"/>
      <c r="F266" s="27"/>
      <c r="G266" s="27"/>
      <c r="H266" s="27"/>
      <c r="I266" s="27"/>
      <c r="J266" s="243"/>
    </row>
    <row r="267" spans="1:10">
      <c r="A267" s="1"/>
      <c r="B267" s="22" t="s">
        <v>502</v>
      </c>
      <c r="C267" s="16"/>
      <c r="D267" s="17"/>
      <c r="E267" s="17"/>
      <c r="F267" s="17"/>
      <c r="G267" s="17"/>
      <c r="H267" s="17"/>
      <c r="I267" s="17"/>
      <c r="J267" s="245" t="s">
        <v>1331</v>
      </c>
    </row>
    <row r="268" spans="1:10">
      <c r="A268" s="1"/>
      <c r="B268" s="22" t="s">
        <v>503</v>
      </c>
      <c r="C268" s="16"/>
      <c r="D268" s="17"/>
      <c r="E268" s="17"/>
      <c r="F268" s="17"/>
      <c r="G268" s="17"/>
      <c r="H268" s="17"/>
      <c r="I268" s="17"/>
      <c r="J268" s="245" t="s">
        <v>1331</v>
      </c>
    </row>
    <row r="269" spans="1:10">
      <c r="A269" s="1"/>
      <c r="B269" s="22" t="s">
        <v>504</v>
      </c>
      <c r="C269" s="16"/>
      <c r="D269" s="17"/>
      <c r="E269" s="17"/>
      <c r="F269" s="17"/>
      <c r="G269" s="17"/>
      <c r="H269" s="17"/>
      <c r="I269" s="17"/>
      <c r="J269" s="245" t="s">
        <v>1331</v>
      </c>
    </row>
    <row r="270" spans="1:10">
      <c r="A270" s="1"/>
      <c r="B270" s="22" t="s">
        <v>505</v>
      </c>
      <c r="C270" s="16"/>
      <c r="D270" s="17"/>
      <c r="E270" s="17"/>
      <c r="F270" s="17"/>
      <c r="G270" s="17"/>
      <c r="H270" s="17"/>
      <c r="I270" s="17"/>
      <c r="J270" s="245" t="s">
        <v>1331</v>
      </c>
    </row>
    <row r="271" spans="1:10">
      <c r="A271" s="1"/>
      <c r="B271" s="22" t="s">
        <v>507</v>
      </c>
      <c r="C271" s="16"/>
      <c r="D271" s="17"/>
      <c r="E271" s="17"/>
      <c r="F271" s="17"/>
      <c r="G271" s="17"/>
      <c r="H271" s="17"/>
      <c r="I271" s="17"/>
      <c r="J271" s="245" t="s">
        <v>1331</v>
      </c>
    </row>
    <row r="272" spans="1:10">
      <c r="A272" s="1"/>
      <c r="B272" s="1"/>
      <c r="C272" s="2"/>
      <c r="D272" s="19"/>
      <c r="E272" s="19"/>
      <c r="F272" s="19"/>
      <c r="G272" s="19"/>
      <c r="H272" s="19"/>
      <c r="I272" s="19"/>
      <c r="J272" s="248"/>
    </row>
    <row r="273" spans="1:10">
      <c r="A273" s="10" t="s">
        <v>510</v>
      </c>
      <c r="B273" s="10"/>
      <c r="C273" s="26"/>
      <c r="D273" s="27"/>
      <c r="E273" s="27"/>
      <c r="F273" s="27"/>
      <c r="G273" s="27"/>
      <c r="H273" s="27"/>
      <c r="I273" s="27"/>
      <c r="J273" s="243"/>
    </row>
    <row r="274" spans="1:10">
      <c r="B274" s="22" t="s">
        <v>511</v>
      </c>
      <c r="C274" s="16"/>
      <c r="D274" s="17"/>
      <c r="E274" s="17"/>
      <c r="F274" s="17"/>
      <c r="G274" s="17"/>
      <c r="H274" s="17"/>
      <c r="I274" s="17"/>
      <c r="J274" s="245" t="s">
        <v>1332</v>
      </c>
    </row>
    <row r="275" spans="1:10">
      <c r="B275" s="22" t="s">
        <v>512</v>
      </c>
      <c r="C275" s="16"/>
      <c r="D275" s="17"/>
      <c r="E275" s="17"/>
      <c r="F275" s="17"/>
      <c r="G275" s="17"/>
      <c r="H275" s="17"/>
      <c r="I275" s="17"/>
      <c r="J275" s="245" t="s">
        <v>1332</v>
      </c>
    </row>
    <row r="276" spans="1:10">
      <c r="B276" s="22" t="s">
        <v>513</v>
      </c>
      <c r="C276" s="16"/>
      <c r="D276" s="17"/>
      <c r="E276" s="17"/>
      <c r="F276" s="17"/>
      <c r="G276" s="17"/>
      <c r="H276" s="17"/>
      <c r="I276" s="17"/>
      <c r="J276" s="245" t="s">
        <v>1332</v>
      </c>
    </row>
    <row r="277" spans="1:10">
      <c r="B277" s="22" t="s">
        <v>514</v>
      </c>
      <c r="C277" s="16"/>
      <c r="D277" s="17"/>
      <c r="E277" s="17"/>
      <c r="F277" s="17"/>
      <c r="G277" s="17"/>
      <c r="H277" s="17"/>
      <c r="I277" s="17"/>
      <c r="J277" s="245" t="s">
        <v>1332</v>
      </c>
    </row>
    <row r="278" spans="1:10">
      <c r="B278" s="22" t="s">
        <v>515</v>
      </c>
      <c r="C278" s="16"/>
      <c r="D278" s="17"/>
      <c r="E278" s="17"/>
      <c r="F278" s="17"/>
      <c r="G278" s="17"/>
      <c r="H278" s="17"/>
      <c r="I278" s="17"/>
      <c r="J278" s="245" t="s">
        <v>1332</v>
      </c>
    </row>
    <row r="279" spans="1:10">
      <c r="B279" s="22" t="s">
        <v>516</v>
      </c>
      <c r="C279" s="16"/>
      <c r="D279" s="17"/>
      <c r="E279" s="17"/>
      <c r="F279" s="17"/>
      <c r="G279" s="17"/>
      <c r="H279" s="17"/>
      <c r="I279" s="17"/>
      <c r="J279" s="245" t="s">
        <v>1332</v>
      </c>
    </row>
    <row r="280" spans="1:10">
      <c r="B280" s="22" t="s">
        <v>517</v>
      </c>
      <c r="C280" s="16"/>
      <c r="D280" s="17"/>
      <c r="E280" s="17"/>
      <c r="F280" s="17"/>
      <c r="G280" s="17"/>
      <c r="H280" s="17"/>
      <c r="I280" s="17"/>
      <c r="J280" s="245" t="s">
        <v>1332</v>
      </c>
    </row>
    <row r="281" spans="1:10">
      <c r="B281" s="22" t="s">
        <v>518</v>
      </c>
      <c r="C281" s="16"/>
      <c r="D281" s="17"/>
      <c r="E281" s="17"/>
      <c r="F281" s="17"/>
      <c r="G281" s="17"/>
      <c r="H281" s="17"/>
      <c r="I281" s="17"/>
      <c r="J281" s="245" t="s">
        <v>1332</v>
      </c>
    </row>
    <row r="283" spans="1:10">
      <c r="A283" s="10" t="s">
        <v>519</v>
      </c>
      <c r="B283" s="10"/>
      <c r="C283" s="26"/>
      <c r="D283" s="27"/>
      <c r="E283" s="27"/>
      <c r="F283" s="27"/>
      <c r="G283" s="27"/>
      <c r="H283" s="27"/>
      <c r="I283" s="27"/>
      <c r="J283" s="243"/>
    </row>
    <row r="284" spans="1:10">
      <c r="B284" s="22" t="s">
        <v>147</v>
      </c>
      <c r="C284" s="16"/>
      <c r="D284" s="17"/>
      <c r="E284" s="17"/>
      <c r="F284" s="17"/>
      <c r="G284" s="17"/>
      <c r="H284" s="17"/>
      <c r="I284" s="17"/>
      <c r="J284" s="245"/>
    </row>
    <row r="286" spans="1:10">
      <c r="A286" s="10" t="s">
        <v>695</v>
      </c>
      <c r="B286" s="10"/>
      <c r="C286" s="26"/>
      <c r="D286" s="27"/>
      <c r="E286" s="27"/>
      <c r="F286" s="27"/>
      <c r="G286" s="27"/>
      <c r="H286" s="27"/>
      <c r="I286" s="27"/>
      <c r="J286" s="243"/>
    </row>
    <row r="287" spans="1:10">
      <c r="B287" s="22" t="s">
        <v>147</v>
      </c>
      <c r="C287" s="16"/>
      <c r="D287" s="17"/>
      <c r="E287" s="17"/>
      <c r="F287" s="17"/>
      <c r="G287" s="17"/>
      <c r="H287" s="17"/>
      <c r="I287" s="17"/>
      <c r="J287" s="245"/>
    </row>
    <row r="289" spans="1:10">
      <c r="A289" s="10" t="s">
        <v>707</v>
      </c>
      <c r="B289" s="10"/>
      <c r="C289" s="35"/>
      <c r="D289" s="36"/>
      <c r="E289" s="36"/>
      <c r="F289" s="36"/>
      <c r="G289" s="36"/>
      <c r="H289" s="36"/>
      <c r="I289" s="36"/>
      <c r="J289" s="249"/>
    </row>
    <row r="290" spans="1:10">
      <c r="A290" s="1"/>
      <c r="B290" s="37" t="s">
        <v>708</v>
      </c>
      <c r="C290" s="28"/>
      <c r="D290" s="15"/>
      <c r="E290" s="15"/>
      <c r="F290" s="15"/>
      <c r="G290" s="15"/>
      <c r="H290" s="15"/>
      <c r="I290" s="15"/>
      <c r="J290" s="244"/>
    </row>
    <row r="291" spans="1:10">
      <c r="A291" s="1"/>
      <c r="B291" s="2" t="s">
        <v>709</v>
      </c>
      <c r="C291" s="16" t="s">
        <v>710</v>
      </c>
      <c r="D291" s="17">
        <v>0</v>
      </c>
      <c r="E291" s="17">
        <v>0</v>
      </c>
      <c r="F291" s="17">
        <v>0</v>
      </c>
      <c r="G291" s="17">
        <v>300</v>
      </c>
      <c r="H291" s="17">
        <v>150</v>
      </c>
      <c r="I291" s="120">
        <f t="shared" ref="I291:I294" si="15">H291*1.085</f>
        <v>162.75</v>
      </c>
      <c r="J291" s="245"/>
    </row>
    <row r="292" spans="1:10">
      <c r="A292" s="1"/>
      <c r="B292" s="2" t="s">
        <v>712</v>
      </c>
      <c r="C292" s="16" t="s">
        <v>713</v>
      </c>
      <c r="D292" s="17">
        <v>0</v>
      </c>
      <c r="E292" s="17">
        <v>0</v>
      </c>
      <c r="F292" s="17">
        <v>0</v>
      </c>
      <c r="G292" s="17">
        <v>300</v>
      </c>
      <c r="H292" s="17">
        <v>150</v>
      </c>
      <c r="I292" s="120">
        <f t="shared" si="15"/>
        <v>162.75</v>
      </c>
      <c r="J292" s="245"/>
    </row>
    <row r="293" spans="1:10">
      <c r="A293" s="1"/>
      <c r="B293" s="2" t="s">
        <v>715</v>
      </c>
      <c r="C293" s="16" t="s">
        <v>716</v>
      </c>
      <c r="D293" s="17">
        <v>0</v>
      </c>
      <c r="E293" s="17">
        <v>0</v>
      </c>
      <c r="F293" s="17">
        <v>0</v>
      </c>
      <c r="G293" s="17">
        <v>300</v>
      </c>
      <c r="H293" s="17">
        <v>150</v>
      </c>
      <c r="I293" s="120">
        <f t="shared" si="15"/>
        <v>162.75</v>
      </c>
      <c r="J293" s="245"/>
    </row>
    <row r="294" spans="1:10">
      <c r="A294" s="1"/>
      <c r="B294" s="2" t="s">
        <v>718</v>
      </c>
      <c r="C294" s="16" t="s">
        <v>719</v>
      </c>
      <c r="D294" s="17">
        <v>0</v>
      </c>
      <c r="E294" s="17">
        <v>0</v>
      </c>
      <c r="F294" s="17">
        <v>0</v>
      </c>
      <c r="G294" s="17">
        <v>300</v>
      </c>
      <c r="H294" s="17">
        <v>150</v>
      </c>
      <c r="I294" s="120">
        <f t="shared" si="15"/>
        <v>162.75</v>
      </c>
      <c r="J294" s="245"/>
    </row>
    <row r="295" spans="1:10">
      <c r="A295" s="1"/>
      <c r="B295" s="37" t="s">
        <v>721</v>
      </c>
      <c r="C295" s="28"/>
      <c r="D295" s="15"/>
      <c r="E295" s="15"/>
      <c r="F295" s="15"/>
      <c r="G295" s="15"/>
      <c r="H295" s="15"/>
      <c r="I295" s="15"/>
      <c r="J295" s="244"/>
    </row>
    <row r="296" spans="1:10">
      <c r="A296" s="1"/>
      <c r="B296" s="2" t="s">
        <v>709</v>
      </c>
      <c r="C296" s="16" t="s">
        <v>722</v>
      </c>
      <c r="D296" s="17"/>
      <c r="E296" s="17"/>
      <c r="F296" s="17"/>
      <c r="G296" s="17"/>
      <c r="H296" s="17"/>
      <c r="I296" s="17"/>
      <c r="J296" s="245" t="s">
        <v>1234</v>
      </c>
    </row>
    <row r="297" spans="1:10">
      <c r="A297" s="1"/>
      <c r="B297" s="2" t="s">
        <v>712</v>
      </c>
      <c r="C297" s="16" t="s">
        <v>724</v>
      </c>
      <c r="D297" s="17"/>
      <c r="E297" s="17"/>
      <c r="F297" s="17"/>
      <c r="G297" s="17"/>
      <c r="H297" s="17"/>
      <c r="I297" s="17"/>
      <c r="J297" s="245" t="s">
        <v>1234</v>
      </c>
    </row>
    <row r="298" spans="1:10">
      <c r="A298" s="1"/>
      <c r="B298" s="2" t="s">
        <v>715</v>
      </c>
      <c r="C298" s="16" t="s">
        <v>725</v>
      </c>
      <c r="D298" s="17"/>
      <c r="E298" s="17"/>
      <c r="F298" s="17"/>
      <c r="G298" s="17"/>
      <c r="H298" s="17"/>
      <c r="I298" s="17"/>
      <c r="J298" s="245" t="s">
        <v>1234</v>
      </c>
    </row>
    <row r="299" spans="1:10">
      <c r="A299" s="1"/>
      <c r="B299" s="2" t="s">
        <v>718</v>
      </c>
      <c r="C299" s="16" t="s">
        <v>727</v>
      </c>
      <c r="D299" s="17"/>
      <c r="E299" s="17"/>
      <c r="F299" s="17"/>
      <c r="G299" s="17"/>
      <c r="H299" s="17"/>
      <c r="I299" s="17"/>
      <c r="J299" s="245" t="s">
        <v>1234</v>
      </c>
    </row>
    <row r="300" spans="1:10">
      <c r="A300" s="1"/>
      <c r="B300" s="37" t="s">
        <v>728</v>
      </c>
      <c r="C300" s="28"/>
      <c r="D300" s="15"/>
      <c r="E300" s="15"/>
      <c r="F300" s="15"/>
      <c r="G300" s="15"/>
      <c r="H300" s="15"/>
      <c r="I300" s="15"/>
      <c r="J300" s="244"/>
    </row>
    <row r="301" spans="1:10">
      <c r="A301" s="1"/>
      <c r="B301" s="2" t="s">
        <v>709</v>
      </c>
      <c r="C301" s="16" t="s">
        <v>729</v>
      </c>
      <c r="D301" s="17"/>
      <c r="E301" s="17"/>
      <c r="F301" s="17"/>
      <c r="G301" s="17"/>
      <c r="H301" s="17"/>
      <c r="I301" s="17"/>
      <c r="J301" s="245" t="s">
        <v>1234</v>
      </c>
    </row>
    <row r="302" spans="1:10">
      <c r="A302" s="1"/>
      <c r="B302" s="2" t="s">
        <v>712</v>
      </c>
      <c r="C302" s="16" t="s">
        <v>730</v>
      </c>
      <c r="D302" s="17"/>
      <c r="E302" s="17"/>
      <c r="F302" s="17"/>
      <c r="G302" s="17"/>
      <c r="H302" s="17"/>
      <c r="I302" s="17"/>
      <c r="J302" s="245" t="s">
        <v>1234</v>
      </c>
    </row>
    <row r="303" spans="1:10">
      <c r="A303" s="1"/>
      <c r="B303" s="2" t="s">
        <v>715</v>
      </c>
      <c r="C303" s="16" t="s">
        <v>731</v>
      </c>
      <c r="D303" s="17"/>
      <c r="E303" s="17"/>
      <c r="F303" s="17"/>
      <c r="G303" s="17"/>
      <c r="H303" s="17"/>
      <c r="I303" s="17"/>
      <c r="J303" s="245" t="s">
        <v>1234</v>
      </c>
    </row>
    <row r="304" spans="1:10">
      <c r="A304" s="1"/>
      <c r="B304" s="2" t="s">
        <v>718</v>
      </c>
      <c r="C304" s="16" t="s">
        <v>732</v>
      </c>
      <c r="D304" s="17"/>
      <c r="E304" s="17"/>
      <c r="F304" s="17"/>
      <c r="G304" s="17"/>
      <c r="H304" s="17"/>
      <c r="I304" s="17"/>
      <c r="J304" s="245" t="s">
        <v>1234</v>
      </c>
    </row>
    <row r="305" spans="1:35">
      <c r="D305"/>
      <c r="E305"/>
      <c r="F305"/>
      <c r="G305"/>
      <c r="H305"/>
      <c r="I305"/>
    </row>
    <row r="306" spans="1:35">
      <c r="A306" s="10" t="s">
        <v>733</v>
      </c>
      <c r="B306" s="10"/>
      <c r="C306" s="26"/>
      <c r="D306" s="27"/>
      <c r="E306" s="27"/>
      <c r="F306" s="27"/>
      <c r="G306" s="27"/>
      <c r="H306" s="27"/>
      <c r="I306" s="27"/>
      <c r="J306" s="243"/>
    </row>
    <row r="307" spans="1:35" ht="28.8">
      <c r="B307" s="22" t="s">
        <v>147</v>
      </c>
      <c r="C307" s="16"/>
      <c r="D307" s="17"/>
      <c r="E307" s="17"/>
      <c r="F307" s="17"/>
      <c r="G307" s="17"/>
      <c r="H307" s="17"/>
      <c r="I307" s="17"/>
      <c r="J307" s="245" t="s">
        <v>1333</v>
      </c>
    </row>
    <row r="308" spans="1:35">
      <c r="D308"/>
      <c r="E308"/>
      <c r="F308"/>
      <c r="G308"/>
      <c r="H308"/>
      <c r="I308"/>
    </row>
    <row r="309" spans="1:35">
      <c r="A309" s="10" t="s">
        <v>785</v>
      </c>
      <c r="B309" s="10"/>
      <c r="C309" s="26"/>
      <c r="D309" s="27"/>
      <c r="E309" s="27"/>
      <c r="F309" s="27"/>
      <c r="G309" s="27"/>
      <c r="H309" s="27"/>
      <c r="I309" s="27"/>
      <c r="J309" s="243"/>
    </row>
    <row r="310" spans="1:35" ht="43.2">
      <c r="B310" s="22" t="s">
        <v>1334</v>
      </c>
      <c r="C310" s="16"/>
      <c r="D310" s="17"/>
      <c r="E310" s="17"/>
      <c r="F310" s="17"/>
      <c r="G310" s="17"/>
      <c r="H310" s="17"/>
      <c r="I310" s="17"/>
      <c r="J310" s="245" t="s">
        <v>1335</v>
      </c>
    </row>
    <row r="311" spans="1:35" ht="24.75" customHeight="1">
      <c r="A311" s="1"/>
      <c r="B311" s="1"/>
      <c r="C311" s="1"/>
      <c r="D311" s="122"/>
      <c r="E311" s="122"/>
      <c r="F311" s="122"/>
      <c r="G311" s="122"/>
      <c r="H311" s="122"/>
      <c r="I311" s="122"/>
      <c r="J311" s="240"/>
      <c r="L311" s="1"/>
    </row>
    <row r="312" spans="1:35" ht="24.75" customHeight="1">
      <c r="A312" s="123" t="s">
        <v>786</v>
      </c>
      <c r="B312" s="124"/>
      <c r="C312" s="124"/>
      <c r="J312" s="31"/>
      <c r="L312" s="3"/>
      <c r="M312" s="3"/>
      <c r="N312" s="3"/>
      <c r="O312" s="3"/>
      <c r="P312" s="3"/>
      <c r="Q312" s="3"/>
      <c r="R312" s="3"/>
      <c r="S312" s="3"/>
      <c r="T312" s="3"/>
      <c r="U312" s="3"/>
      <c r="V312" s="3"/>
      <c r="W312" s="3"/>
      <c r="X312" s="3"/>
      <c r="Y312" s="3"/>
      <c r="Z312" s="3"/>
      <c r="AA312" s="3"/>
      <c r="AB312" s="3"/>
      <c r="AC312" s="3"/>
      <c r="AD312" s="3"/>
      <c r="AE312" s="3"/>
      <c r="AF312" s="3"/>
      <c r="AG312" s="3"/>
      <c r="AH312" s="3"/>
      <c r="AI312" s="3"/>
    </row>
    <row r="313" spans="1:35" ht="15" thickBot="1"/>
    <row r="314" spans="1:35">
      <c r="A314" s="33" t="s">
        <v>787</v>
      </c>
      <c r="B314" s="34" t="s">
        <v>788</v>
      </c>
      <c r="C314" s="34" t="s">
        <v>789</v>
      </c>
      <c r="G314" s="125" t="s">
        <v>790</v>
      </c>
    </row>
    <row r="315" spans="1:35">
      <c r="A315" s="2" t="s">
        <v>147</v>
      </c>
      <c r="B315" s="2" t="s">
        <v>147</v>
      </c>
      <c r="C315" s="2" t="s">
        <v>147</v>
      </c>
      <c r="G315" s="19" t="s">
        <v>147</v>
      </c>
    </row>
    <row r="319" spans="1:35">
      <c r="A319" s="13"/>
    </row>
  </sheetData>
  <pageMargins left="0.7" right="0.7" top="0.75" bottom="0.75" header="0.3" footer="0.3"/>
  <pageSetup paperSize="9" scale="35" orientation="landscape" r:id="rId1"/>
  <rowBreaks count="1" manualBreakCount="1">
    <brk id="285" max="1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A186E39FE81E349886DDE3262D6214B" ma:contentTypeVersion="13" ma:contentTypeDescription="Create a new document." ma:contentTypeScope="" ma:versionID="e829750676c0cbec5bb90146f009d349">
  <xsd:schema xmlns:xsd="http://www.w3.org/2001/XMLSchema" xmlns:xs="http://www.w3.org/2001/XMLSchema" xmlns:p="http://schemas.microsoft.com/office/2006/metadata/properties" xmlns:ns2="653b301a-ea32-4433-97aa-c25c2810fc13" xmlns:ns3="77df4a8b-e80d-4ebd-b311-89341d350980" targetNamespace="http://schemas.microsoft.com/office/2006/metadata/properties" ma:root="true" ma:fieldsID="294b5bf5ef55781ef97ae4bba5d2660b" ns2:_="" ns3:_="">
    <xsd:import namespace="653b301a-ea32-4433-97aa-c25c2810fc13"/>
    <xsd:import namespace="77df4a8b-e80d-4ebd-b311-89341d35098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3b301a-ea32-4433-97aa-c25c2810fc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c3ca5dbc-9743-4e4b-b1d4-9317c681483b"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7df4a8b-e80d-4ebd-b311-89341d35098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454393b1-1484-4c48-b506-92124735f37f}" ma:internalName="TaxCatchAll" ma:showField="CatchAllData" ma:web="77df4a8b-e80d-4ebd-b311-89341d35098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7df4a8b-e80d-4ebd-b311-89341d350980" xsi:nil="true"/>
    <lcf76f155ced4ddcb4097134ff3c332f xmlns="653b301a-ea32-4433-97aa-c25c2810fc1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2D9EF30-15EC-4005-BB55-56E3715E75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53b301a-ea32-4433-97aa-c25c2810fc13"/>
    <ds:schemaRef ds:uri="77df4a8b-e80d-4ebd-b311-89341d35098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046694-CFCF-4A31-B0AD-097CC42FB6C1}">
  <ds:schemaRefs>
    <ds:schemaRef ds:uri="http://schemas.microsoft.com/sharepoint/v3/contenttype/forms"/>
  </ds:schemaRefs>
</ds:datastoreItem>
</file>

<file path=customXml/itemProps3.xml><?xml version="1.0" encoding="utf-8"?>
<ds:datastoreItem xmlns:ds="http://schemas.openxmlformats.org/officeDocument/2006/customXml" ds:itemID="{2F73731D-15AF-434A-84D9-021378E3303F}">
  <ds:schemaRefs>
    <ds:schemaRef ds:uri="653b301a-ea32-4433-97aa-c25c2810fc13"/>
    <ds:schemaRef ds:uri="http://purl.org/dc/elements/1.1/"/>
    <ds:schemaRef ds:uri="http://schemas.microsoft.com/office/infopath/2007/PartnerControls"/>
    <ds:schemaRef ds:uri="http://schemas.microsoft.com/office/2006/metadata/properties"/>
    <ds:schemaRef ds:uri="http://purl.org/dc/terms/"/>
    <ds:schemaRef ds:uri="http://schemas.microsoft.com/office/2006/documentManagement/types"/>
    <ds:schemaRef ds:uri="http://schemas.openxmlformats.org/package/2006/metadata/core-properties"/>
    <ds:schemaRef ds:uri="77df4a8b-e80d-4ebd-b311-89341d350980"/>
    <ds:schemaRef ds:uri="http://www.w3.org/XML/1998/namespace"/>
    <ds:schemaRef ds:uri="http://purl.org/dc/dcmitype/"/>
  </ds:schemaRefs>
</ds:datastoreItem>
</file>

<file path=docMetadata/LabelInfo.xml><?xml version="1.0" encoding="utf-8"?>
<clbl:labelList xmlns:clbl="http://schemas.microsoft.com/office/2020/mipLabelMetadata">
  <clbl:label id="{d92fdf0e-a2b6-4bf4-a810-0f4961cdb50f}" enabled="0" method="" siteId="{d92fdf0e-a2b6-4bf4-a810-0f4961cdb50f}"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BPU Métropole</vt:lpstr>
      <vt:lpstr>BPU DROM REUNION </vt:lpstr>
      <vt:lpstr>BPU DROM MAYOTTE </vt:lpstr>
      <vt:lpstr>BPU DROM ANTILLES-GUYANE</vt:lpstr>
      <vt:lpstr>'BPU DROM ANTILLES-GUYANE'!_Toc153265029</vt:lpstr>
      <vt:lpstr>'BPU DROM ANTILLES-GUYANE'!Zone_d_impression</vt:lpstr>
      <vt:lpstr>'BPU Métropole'!Zone_d_impression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Vincent Deleau</dc:creator>
  <cp:keywords/>
  <dc:description/>
  <cp:lastModifiedBy>Anaïs MAUREL-SEGALA</cp:lastModifiedBy>
  <cp:revision/>
  <cp:lastPrinted>2024-12-11T08:06:17Z</cp:lastPrinted>
  <dcterms:created xsi:type="dcterms:W3CDTF">2023-12-12T16:06:08Z</dcterms:created>
  <dcterms:modified xsi:type="dcterms:W3CDTF">2025-04-15T11:02:04Z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0x010100CA186E39FE81E349886DDE3262D6214B</vt:lpwstr>
  </property>
  <property fmtid="{D5CDD505-2E9C-101B-9397-08002B2CF9AE}" pid="3" name="MediaServiceImageTags">
    <vt:lpwstr/>
  </property>
</Properties>
</file>