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tables/table1.xml" ContentType="application/vnd.openxmlformats-officedocument.spreadsheetml.tab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encombier/Desktop/"/>
    </mc:Choice>
  </mc:AlternateContent>
  <xr:revisionPtr revIDLastSave="0" documentId="13_ncr:1_{2D39E3FF-8C29-8A4F-9025-E940C26D16B7}" xr6:coauthVersionLast="47" xr6:coauthVersionMax="47" xr10:uidLastSave="{00000000-0000-0000-0000-000000000000}"/>
  <bookViews>
    <workbookView xWindow="820" yWindow="500" windowWidth="37720" windowHeight="21840" xr2:uid="{99405150-62D1-A24D-BFD2-4E97F199D6BE}"/>
  </bookViews>
  <sheets>
    <sheet name="Lot 6 - Scanners" sheetId="1" r:id="rId1"/>
    <sheet name="Lot 6 - Scanners (DROM-COM)" sheetId="4" r:id="rId2"/>
    <sheet name="LIVRAISON DDP DROM-COM" sheetId="5" r:id="rId3"/>
  </sheets>
  <externalReferences>
    <externalReference r:id="rId4"/>
    <externalReference r:id="rId5"/>
    <externalReference r:id="rId6"/>
  </externalReferences>
  <definedNames>
    <definedName name="BR" localSheetId="1">[1]Saisie!#REF!</definedName>
    <definedName name="BR">[1]Saisie!#REF!</definedName>
    <definedName name="Destination">'[2]Base PnL'!$D$30:$D$32</definedName>
    <definedName name="propo">[1]Saisie!#REF!</definedName>
    <definedName name="PROPOM">[1]Saisie!#REF!</definedName>
    <definedName name="tauxpilotageb">'[3]Feuil1 (2)'!$K$2</definedName>
    <definedName name="_xlnm.Print_Area" localSheetId="2">'LIVRAISON DDP DROM-COM'!$A$1:$T$9</definedName>
    <definedName name="_xlnm.Print_Area" localSheetId="1">'Lot 6 - Scanners (DROM-COM)'!$A$1:$K$31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  <c r="E7" i="5"/>
  <c r="E6" i="5"/>
  <c r="E5" i="5"/>
  <c r="E4" i="5"/>
  <c r="E3" i="5"/>
  <c r="G30" i="4"/>
  <c r="G28" i="4"/>
  <c r="G27" i="4"/>
  <c r="G23" i="4"/>
  <c r="G22" i="4"/>
  <c r="G16" i="4"/>
  <c r="G15" i="4"/>
  <c r="F26" i="1"/>
  <c r="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tc={68180F86-05F9-40F2-BCCD-7885D1445779}</author>
  </authors>
  <commentList>
    <comment ref="D24" authorId="0" shapeId="0" xr:uid="{68180F86-05F9-40F2-BCCD-7885D144577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Upgrade de service pour le Scanner fi-8820 garanti 3 ans sur Site
Avec 1 Visite Préventive par an (pendant 3 ans)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tc={4E027A4D-EBE7-4FAD-9EA7-E53A2EE1A9AA}</author>
  </authors>
  <commentList>
    <comment ref="H13" authorId="0" shapeId="0" xr:uid="{4E027A4D-EBE7-4FAD-9EA7-E53A2EE1A9A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Aucune garantie minimale DROM-COM possible ; la garantie de base France métropolitaine s'applique. Nous vous recommandons de constituer un stock de spare pour couvrir les pannes.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tc={97910790-28C1-4363-8557-DAE27053BA9C}</author>
    <author>tc={F78A576C-FA2A-4BC8-964F-F7F22F786575}</author>
    <author>tc={A1142C86-E1FC-430F-8439-C69E639F0E21}</author>
  </authors>
  <commentList>
    <comment ref="H1" authorId="0" shapeId="0" xr:uid="{97910790-28C1-4363-8557-DAE27053BA9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Tarif unitaire pour l'envoi de 1 produit</t>
      </text>
    </comment>
    <comment ref="L1" authorId="1" shapeId="0" xr:uid="{F78A576C-FA2A-4BC8-964F-F7F22F78657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Tarif unitaire pour l'envoi de 2 à 4 produits en une fois</t>
      </text>
    </comment>
    <comment ref="P1" authorId="2" shapeId="0" xr:uid="{A1142C86-E1FC-430F-8439-C69E639F0E2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Tarif unitaire pour l'envoi d'au moins 5 produits en une fois</t>
      </text>
    </comment>
  </commentList>
</comments>
</file>

<file path=xl/sharedStrings.xml><?xml version="1.0" encoding="utf-8"?>
<sst xmlns="http://schemas.openxmlformats.org/spreadsheetml/2006/main" count="211" uniqueCount="110">
  <si>
    <t>Accord-Cadre "FOURNITURE DE MATERIEL MICRO-INFORMATIQUE BUREAUTIQUE"</t>
  </si>
  <si>
    <t>2024_AOO_PC_BUREAUTIQUES</t>
  </si>
  <si>
    <t>Lot 6 : Fourniture de scanners bureautiques</t>
  </si>
  <si>
    <t>Compléter uniquement les zones colorées en vert.</t>
  </si>
  <si>
    <t>Les zones colorées en gris ne doivent pas être modifiées</t>
  </si>
  <si>
    <t>Scanner identité</t>
  </si>
  <si>
    <t>Marque</t>
  </si>
  <si>
    <t>Modèle</t>
  </si>
  <si>
    <t>Prix net en € HT</t>
  </si>
  <si>
    <t>Prix net en € TTC</t>
  </si>
  <si>
    <t>Quantitée annuelle estimée :</t>
  </si>
  <si>
    <t>Scanner d'identité</t>
  </si>
  <si>
    <t>RICOH</t>
  </si>
  <si>
    <t>Consommable entrainement pour Scanner identité (galets)</t>
  </si>
  <si>
    <t>CON-3795-150K</t>
  </si>
  <si>
    <t>Extension de garantie à 5 ans, retour atelier, J+3</t>
  </si>
  <si>
    <t>Scanner bureautique</t>
  </si>
  <si>
    <t>Scanner Bureautique</t>
  </si>
  <si>
    <t>Consommable entrainement pour Scanner bureautique (galets)</t>
  </si>
  <si>
    <t>CON-3836-200K</t>
  </si>
  <si>
    <t>Scanner A3 Production</t>
  </si>
  <si>
    <t>Consommable entrainement pour Scanner de Production (galets)</t>
  </si>
  <si>
    <t>CON-3830-700SK</t>
  </si>
  <si>
    <t>%</t>
  </si>
  <si>
    <t>Délai de réponse aux devis</t>
  </si>
  <si>
    <t>jours ouvrés</t>
  </si>
  <si>
    <t>Délai de livraison</t>
  </si>
  <si>
    <t>nc</t>
  </si>
  <si>
    <t>Scanner A1 / A1HD</t>
  </si>
  <si>
    <t>I2S</t>
  </si>
  <si>
    <t>QTZA1HD40</t>
  </si>
  <si>
    <t>Taux de remise sur le catalogue du constructeur Ricoh :</t>
  </si>
  <si>
    <t>Installation Scanner I2S (BUSINESS, QUARTZ)</t>
  </si>
  <si>
    <t>INST-I2S-BUSINESSQUARTZ</t>
  </si>
  <si>
    <t>Scanner A1 / A1HD Suprascan Quartz (A1HD, Book Cradle A1/40Cm - 40kg)</t>
  </si>
  <si>
    <t>SYSHTEN</t>
  </si>
  <si>
    <t>QUARTZA1HD40-S0800-SMT+-WE-36</t>
  </si>
  <si>
    <t>Suprascan Quartz A1Hd40 - Extension De Garantie (36) Niveau: SMART+ - 1 VEP/an
Service: Maintenance sur site, Durée en mois: 36</t>
  </si>
  <si>
    <t>Remarque</t>
  </si>
  <si>
    <t>1 Visite Préventive par an / 3ans</t>
  </si>
  <si>
    <t xml:space="preserve">SCANNER FI-800R </t>
  </si>
  <si>
    <t>SCANNER fi-8040</t>
  </si>
  <si>
    <t>SCANNER fi-8820</t>
  </si>
  <si>
    <t>U3-EXTW-MVP</t>
  </si>
  <si>
    <t>Installation du scanner</t>
  </si>
  <si>
    <t>A1-IS-LMP</t>
  </si>
  <si>
    <t>Commande en DROM-COM</t>
  </si>
  <si>
    <t>Référence</t>
  </si>
  <si>
    <t>Scanner d'identité sans prestation de garantie</t>
  </si>
  <si>
    <t>PA03795-B001</t>
  </si>
  <si>
    <t>Scanner fi-800R sans couverture de garantie sur le DROM-COM</t>
  </si>
  <si>
    <t>KIT DE CONSOMMABLE POUR SCANNER FI-800R</t>
  </si>
  <si>
    <t>Inclut 5 coussinets de séparation, rouleau de prise (durée de vie de  150 000 pages)</t>
  </si>
  <si>
    <t>U3-EXTW-WKG-DRO</t>
  </si>
  <si>
    <t>Service de garantie Garantie 3 ans sur site pour les DROM-COM
Intervention swap J+7
Sans visite préventive</t>
  </si>
  <si>
    <t>U5-EXTW-WKG-DRO</t>
  </si>
  <si>
    <t>Service de garantie Garantie 5 ans sur site pour les DROM-COM
Intervention swap J+7
Sans visite préventive</t>
  </si>
  <si>
    <t>Scanner Bureautique sans prestation de garantie</t>
  </si>
  <si>
    <t>PA03836-B001</t>
  </si>
  <si>
    <t>Scanner fi-8040 sans couverture de garantie sur le DROM-COM</t>
  </si>
  <si>
    <t>CONSUMABLES KIT FI-8040</t>
  </si>
  <si>
    <t>Scanner A3 Production service de garantie 3 ans sur site sur les DROMCOM
Intervention réparation  J+1</t>
  </si>
  <si>
    <t>PA03830-B301-DRO3ANS</t>
  </si>
  <si>
    <t>Scanner fi-8820 avec Garantie 3 ans sur site sur les DROMCOM
Intervention réparation J+1
Sans visite préventive</t>
  </si>
  <si>
    <t>Scanner A3 Production service de garantie 5 ans sur site sur les DROMCOM
Intervention réparation  J+1</t>
  </si>
  <si>
    <t>PA03830-B301-DRO5ANS</t>
  </si>
  <si>
    <t>Scanner fi-8820 avec Garantie 5 ans sur site sur les DROMCOM
Intervention réparation J+1
Sans visite préventive</t>
  </si>
  <si>
    <t>RICOH Consumable Kit 3830-700SK</t>
  </si>
  <si>
    <t>Installation scanner fi-8820</t>
  </si>
  <si>
    <t>A1-IS-LMP-DRO</t>
  </si>
  <si>
    <t>Service de garantie 3 ans par échange sous J+7 pour fi-8040</t>
  </si>
  <si>
    <t>Service de garantie 5 ans par échange sous J+7 pour fi-8040</t>
  </si>
  <si>
    <t>Service de garantie 3 ans par échange sous J+7 pour fi-800R</t>
  </si>
  <si>
    <t>Service de garantie 5 ans par échange sous J+7 pour fi-800R</t>
  </si>
  <si>
    <t>Inclut 1 rouleau de prise et 1 rouleau de frein
Durée de vie estimée: 200 000 numérisations</t>
  </si>
  <si>
    <t>Inclut 1 rouleau de prise, 1 rouleau de séparation, 1 rouleau de frein, 1 flacon de liquide de nettoyage F1 et 1 lot de 75 chiffons non pelucheux
Durée de vie estimée: 700 000 numérisations</t>
  </si>
  <si>
    <t>-</t>
  </si>
  <si>
    <t>Tranche 1 (unitaire)</t>
  </si>
  <si>
    <t>Tranche 2 (quantité 2+)</t>
  </si>
  <si>
    <t>Tranche 3 (quantité 5+)</t>
  </si>
  <si>
    <t>Type de transport</t>
  </si>
  <si>
    <t xml:space="preserve">Réf.fab.: </t>
  </si>
  <si>
    <t>Désignation</t>
  </si>
  <si>
    <t>Dimensions
emballage</t>
  </si>
  <si>
    <t>Pays D’origine</t>
  </si>
  <si>
    <t>MAR-GUA</t>
  </si>
  <si>
    <t>GUY</t>
  </si>
  <si>
    <t>REU</t>
  </si>
  <si>
    <t>MAY</t>
  </si>
  <si>
    <t>ENVOI PAR VOIE AERIENNE</t>
  </si>
  <si>
    <t xml:space="preserve">Ricoh fi-800R </t>
  </si>
  <si>
    <t>Indonésie</t>
  </si>
  <si>
    <t>Chine</t>
  </si>
  <si>
    <t>PA03830-B301</t>
  </si>
  <si>
    <t>Ricoh fi-8820</t>
  </si>
  <si>
    <t>Japon</t>
  </si>
  <si>
    <t>ENVOI PAR VOIE MARITIME</t>
  </si>
  <si>
    <t>Poids (KG)</t>
  </si>
  <si>
    <t>Ricoh fi-8040</t>
  </si>
  <si>
    <t xml:space="preserve">MAR-GUA </t>
  </si>
  <si>
    <t xml:space="preserve">MAR-GUA  </t>
  </si>
  <si>
    <t xml:space="preserve">GUY </t>
  </si>
  <si>
    <t xml:space="preserve">REU </t>
  </si>
  <si>
    <t xml:space="preserve">MAY  </t>
  </si>
  <si>
    <t>GUY 2</t>
  </si>
  <si>
    <t>REU 2</t>
  </si>
  <si>
    <t xml:space="preserve">MAY </t>
  </si>
  <si>
    <t>Type de transport2</t>
  </si>
  <si>
    <t>Envoi par voie aerienne</t>
  </si>
  <si>
    <t>Envoi par voie maritime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</si>
</sst>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00"/>
    <numFmt numFmtId="166" formatCode="_(&quot;€&quot;* #,##0.00_);_(&quot;€&quot;* \(#,##0.00\);_(&quot;€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2"/>
      <color theme="0" tint="-0.34998626667073579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ptos"/>
      <family val="2"/>
    </font>
    <font>
      <sz val="11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4" borderId="7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0" fillId="2" borderId="11" xfId="0" applyFill="1" applyBorder="1"/>
    <xf numFmtId="0" fontId="0" fillId="2" borderId="12" xfId="0" applyFill="1" applyBorder="1"/>
    <xf numFmtId="0" fontId="5" fillId="0" borderId="13" xfId="0" applyFont="1" applyBorder="1" applyAlignment="1">
      <alignment wrapText="1"/>
    </xf>
    <xf numFmtId="0" fontId="0" fillId="2" borderId="14" xfId="0" applyFill="1" applyBorder="1"/>
    <xf numFmtId="0" fontId="0" fillId="2" borderId="15" xfId="0" applyFill="1" applyBorder="1"/>
    <xf numFmtId="0" fontId="5" fillId="0" borderId="4" xfId="0" applyFont="1" applyBorder="1" applyAlignment="1">
      <alignment horizontal="left" vertical="center" wrapText="1"/>
    </xf>
    <xf numFmtId="0" fontId="0" fillId="3" borderId="16" xfId="0" applyFill="1" applyBorder="1"/>
    <xf numFmtId="0" fontId="0" fillId="3" borderId="17" xfId="0" applyFill="1" applyBorder="1"/>
    <xf numFmtId="0" fontId="5" fillId="0" borderId="0" xfId="0" applyFont="1" applyAlignment="1">
      <alignment wrapText="1"/>
    </xf>
    <xf numFmtId="0" fontId="5" fillId="4" borderId="7" xfId="0" applyFont="1" applyFill="1" applyBorder="1" applyAlignment="1">
      <alignment wrapText="1"/>
    </xf>
    <xf numFmtId="0" fontId="5" fillId="0" borderId="19" xfId="0" applyFont="1" applyBorder="1"/>
    <xf numFmtId="0" fontId="5" fillId="2" borderId="20" xfId="0" applyFont="1" applyFill="1" applyBorder="1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  <xf numFmtId="0" fontId="4" fillId="0" borderId="0" xfId="0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64" fontId="2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left"/>
    </xf>
    <xf numFmtId="164" fontId="4" fillId="4" borderId="9" xfId="0" applyNumberFormat="1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0" fillId="2" borderId="12" xfId="0" applyNumberFormat="1" applyFill="1" applyBorder="1"/>
    <xf numFmtId="164" fontId="0" fillId="2" borderId="3" xfId="0" applyNumberFormat="1" applyFill="1" applyBorder="1"/>
    <xf numFmtId="164" fontId="0" fillId="2" borderId="15" xfId="0" applyNumberFormat="1" applyFill="1" applyBorder="1"/>
    <xf numFmtId="164" fontId="0" fillId="2" borderId="6" xfId="0" applyNumberFormat="1" applyFill="1" applyBorder="1"/>
    <xf numFmtId="164" fontId="0" fillId="2" borderId="17" xfId="0" applyNumberFormat="1" applyFill="1" applyBorder="1"/>
    <xf numFmtId="164" fontId="0" fillId="2" borderId="18" xfId="0" applyNumberFormat="1" applyFill="1" applyBorder="1"/>
    <xf numFmtId="164" fontId="0" fillId="2" borderId="12" xfId="0" applyNumberFormat="1" applyFill="1" applyBorder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/>
    </xf>
    <xf numFmtId="164" fontId="0" fillId="2" borderId="15" xfId="0" applyNumberFormat="1" applyFill="1" applyBorder="1" applyAlignment="1">
      <alignment horizontal="right" vertical="center"/>
    </xf>
    <xf numFmtId="164" fontId="0" fillId="2" borderId="6" xfId="0" applyNumberFormat="1" applyFill="1" applyBorder="1" applyAlignment="1">
      <alignment horizontal="right" vertical="center"/>
    </xf>
    <xf numFmtId="164" fontId="0" fillId="2" borderId="17" xfId="0" applyNumberFormat="1" applyFill="1" applyBorder="1" applyAlignment="1">
      <alignment horizontal="right" vertical="center"/>
    </xf>
    <xf numFmtId="164" fontId="0" fillId="2" borderId="18" xfId="0" applyNumberFormat="1" applyFill="1" applyBorder="1" applyAlignment="1">
      <alignment horizontal="right" vertical="center"/>
    </xf>
    <xf numFmtId="0" fontId="5" fillId="0" borderId="21" xfId="0" applyFont="1" applyBorder="1" applyAlignment="1">
      <alignment horizontal="left" vertical="center" wrapText="1"/>
    </xf>
    <xf numFmtId="0" fontId="0" fillId="2" borderId="22" xfId="0" applyFill="1" applyBorder="1"/>
    <xf numFmtId="0" fontId="0" fillId="2" borderId="23" xfId="0" applyFill="1" applyBorder="1"/>
    <xf numFmtId="164" fontId="0" fillId="2" borderId="23" xfId="0" applyNumberFormat="1" applyFill="1" applyBorder="1"/>
    <xf numFmtId="164" fontId="0" fillId="2" borderId="24" xfId="0" applyNumberFormat="1" applyFill="1" applyBorder="1"/>
    <xf numFmtId="0" fontId="5" fillId="0" borderId="25" xfId="0" applyFont="1" applyBorder="1" applyAlignment="1">
      <alignment wrapText="1"/>
    </xf>
    <xf numFmtId="0" fontId="0" fillId="2" borderId="26" xfId="0" applyFill="1" applyBorder="1"/>
    <xf numFmtId="0" fontId="0" fillId="2" borderId="27" xfId="0" applyFill="1" applyBorder="1"/>
    <xf numFmtId="164" fontId="0" fillId="2" borderId="27" xfId="0" applyNumberFormat="1" applyFill="1" applyBorder="1"/>
    <xf numFmtId="164" fontId="0" fillId="2" borderId="28" xfId="0" applyNumberFormat="1" applyFill="1" applyBorder="1"/>
    <xf numFmtId="0" fontId="2" fillId="0" borderId="0" xfId="0" applyFont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4" fontId="9" fillId="2" borderId="12" xfId="0" applyNumberFormat="1" applyFont="1" applyFill="1" applyBorder="1" applyAlignment="1">
      <alignment horizontal="left" vertical="center"/>
    </xf>
    <xf numFmtId="4" fontId="9" fillId="2" borderId="3" xfId="0" applyNumberFormat="1" applyFont="1" applyFill="1" applyBorder="1" applyAlignment="1">
      <alignment horizontal="left" vertical="center"/>
    </xf>
    <xf numFmtId="4" fontId="9" fillId="2" borderId="31" xfId="0" applyNumberFormat="1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4" fontId="9" fillId="2" borderId="15" xfId="0" applyNumberFormat="1" applyFont="1" applyFill="1" applyBorder="1" applyAlignment="1">
      <alignment horizontal="left" vertical="center"/>
    </xf>
    <xf numFmtId="4" fontId="9" fillId="2" borderId="6" xfId="0" applyNumberFormat="1" applyFont="1" applyFill="1" applyBorder="1" applyAlignment="1">
      <alignment horizontal="left" vertical="center"/>
    </xf>
    <xf numFmtId="4" fontId="9" fillId="2" borderId="32" xfId="0" applyNumberFormat="1" applyFont="1" applyFill="1" applyBorder="1" applyAlignment="1">
      <alignment horizontal="left" vertical="center" wrapText="1" shrinkToFit="1"/>
    </xf>
    <xf numFmtId="4" fontId="9" fillId="2" borderId="33" xfId="0" applyNumberFormat="1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4" fontId="9" fillId="2" borderId="17" xfId="0" applyNumberFormat="1" applyFont="1" applyFill="1" applyBorder="1" applyAlignment="1">
      <alignment horizontal="left" vertical="center"/>
    </xf>
    <xf numFmtId="4" fontId="9" fillId="2" borderId="18" xfId="0" applyNumberFormat="1" applyFont="1" applyFill="1" applyBorder="1" applyAlignment="1">
      <alignment horizontal="left" vertical="center"/>
    </xf>
    <xf numFmtId="4" fontId="9" fillId="2" borderId="34" xfId="0" applyNumberFormat="1" applyFont="1" applyFill="1" applyBorder="1" applyAlignment="1">
      <alignment horizontal="left" vertical="center" wrapText="1"/>
    </xf>
    <xf numFmtId="4" fontId="0" fillId="2" borderId="12" xfId="0" applyNumberFormat="1" applyFill="1" applyBorder="1" applyAlignment="1">
      <alignment horizontal="left" vertical="center"/>
    </xf>
    <xf numFmtId="4" fontId="0" fillId="2" borderId="3" xfId="0" applyNumberFormat="1" applyFill="1" applyBorder="1" applyAlignment="1">
      <alignment horizontal="left" vertical="center"/>
    </xf>
    <xf numFmtId="4" fontId="0" fillId="2" borderId="15" xfId="0" applyNumberFormat="1" applyFill="1" applyBorder="1" applyAlignment="1">
      <alignment horizontal="left" vertical="center"/>
    </xf>
    <xf numFmtId="4" fontId="0" fillId="2" borderId="6" xfId="0" applyNumberFormat="1" applyFill="1" applyBorder="1" applyAlignment="1">
      <alignment horizontal="left" vertical="center"/>
    </xf>
    <xf numFmtId="4" fontId="0" fillId="2" borderId="33" xfId="0" applyNumberFormat="1" applyFill="1" applyBorder="1" applyAlignment="1">
      <alignment horizontal="left" vertical="center" wrapText="1"/>
    </xf>
    <xf numFmtId="4" fontId="0" fillId="2" borderId="17" xfId="0" applyNumberFormat="1" applyFill="1" applyBorder="1" applyAlignment="1">
      <alignment horizontal="left" vertical="center"/>
    </xf>
    <xf numFmtId="4" fontId="0" fillId="2" borderId="18" xfId="0" applyNumberFormat="1" applyFill="1" applyBorder="1" applyAlignment="1">
      <alignment horizontal="left" vertical="center"/>
    </xf>
    <xf numFmtId="4" fontId="0" fillId="2" borderId="34" xfId="0" applyNumberFormat="1" applyFill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4" fontId="0" fillId="2" borderId="32" xfId="0" applyNumberFormat="1" applyFill="1" applyBorder="1" applyAlignment="1">
      <alignment horizontal="left" vertical="center" wrapText="1"/>
    </xf>
    <xf numFmtId="4" fontId="0" fillId="2" borderId="32" xfId="0" applyNumberFormat="1" applyFill="1" applyBorder="1" applyAlignment="1">
      <alignment horizontal="left" vertical="center" wrapText="1" shrinkToFit="1"/>
    </xf>
    <xf numFmtId="0" fontId="0" fillId="2" borderId="34" xfId="0" applyFill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9" fillId="2" borderId="32" xfId="0" applyNumberFormat="1" applyFont="1" applyFill="1" applyBorder="1" applyAlignment="1">
      <alignment horizontal="left" vertical="center" shrinkToFit="1"/>
    </xf>
    <xf numFmtId="0" fontId="7" fillId="0" borderId="0" xfId="0" applyFont="1"/>
    <xf numFmtId="0" fontId="5" fillId="0" borderId="4" xfId="0" applyFont="1" applyBorder="1" applyAlignment="1">
      <alignment horizontal="left" vertical="center"/>
    </xf>
    <xf numFmtId="4" fontId="0" fillId="0" borderId="0" xfId="0" applyNumberFormat="1"/>
    <xf numFmtId="0" fontId="5" fillId="6" borderId="13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6" borderId="35" xfId="0" applyFont="1" applyFill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4" fontId="4" fillId="4" borderId="9" xfId="0" applyNumberFormat="1" applyFont="1" applyFill="1" applyBorder="1" applyAlignment="1">
      <alignment horizontal="left" vertical="center"/>
    </xf>
    <xf numFmtId="4" fontId="4" fillId="4" borderId="10" xfId="0" applyNumberFormat="1" applyFont="1" applyFill="1" applyBorder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0" fillId="7" borderId="15" xfId="0" applyFont="1" applyFill="1" applyBorder="1" applyAlignment="1">
      <alignment horizontal="center" vertical="center"/>
    </xf>
    <xf numFmtId="0" fontId="10" fillId="7" borderId="15" xfId="0" applyFont="1" applyFill="1" applyBorder="1" applyAlignment="1">
      <alignment horizontal="center" vertical="center" wrapText="1"/>
    </xf>
    <xf numFmtId="0" fontId="9" fillId="0" borderId="0" xfId="0" applyFont="1"/>
    <xf numFmtId="49" fontId="9" fillId="7" borderId="15" xfId="0" applyNumberFormat="1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165" fontId="11" fillId="7" borderId="15" xfId="0" applyNumberFormat="1" applyFont="1" applyFill="1" applyBorder="1" applyAlignment="1">
      <alignment horizontal="center" vertical="center"/>
    </xf>
    <xf numFmtId="166" fontId="9" fillId="0" borderId="15" xfId="1" applyFont="1" applyBorder="1" applyAlignment="1"/>
    <xf numFmtId="166" fontId="9" fillId="0" borderId="37" xfId="1" applyFont="1" applyBorder="1" applyAlignment="1"/>
    <xf numFmtId="0" fontId="11" fillId="2" borderId="15" xfId="0" applyFont="1" applyFill="1" applyBorder="1" applyAlignment="1">
      <alignment horizontal="center" vertical="center"/>
    </xf>
    <xf numFmtId="165" fontId="11" fillId="2" borderId="15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0" fillId="7" borderId="37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</cellXfs>
  <cellStyles count="2">
    <cellStyle name="Monétaire 2" xfId="1" xr:uid="{D575624A-B459-4470-9A03-F071B74B8401}"/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(&quot;€&quot;* #,##0.00_);_(&quot;€&quot;* \(#,##0.00\);_(&quot;€&quot;* &quot;-&quot;??_);_(@_)"/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scheme val="none"/>
      </font>
      <numFmt numFmtId="165" formatCode="0.00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bottom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microsoft.com/office/2017/10/relationships/person" Target="persons/perso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516793</xdr:colOff>
      <xdr:row>1</xdr:row>
      <xdr:rowOff>101460</xdr:rowOff>
    </xdr:from>
    <xdr:to>
      <xdr:col>5</xdr:col>
      <xdr:colOff>659926</xdr:colOff>
      <xdr:row>4</xdr:row>
      <xdr:rowOff>4290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CDA1C7FF-95E9-6846-911A-27C4DAA89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7993" y="291960"/>
          <a:ext cx="1324233" cy="4743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516793</xdr:colOff>
      <xdr:row>1</xdr:row>
      <xdr:rowOff>101460</xdr:rowOff>
    </xdr:from>
    <xdr:to>
      <xdr:col>6</xdr:col>
      <xdr:colOff>659927</xdr:colOff>
      <xdr:row>4</xdr:row>
      <xdr:rowOff>4290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814F61C3-021C-47A7-A1D0-9B49CD30C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89393" y="291960"/>
          <a:ext cx="1171833" cy="4743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/TEMP/Marketing/Pricing%20&amp;%20Business%20Planning/rjales/Hugo%202003%20V2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ih-my.sharepoint.com/Users/renaud.tirat/Renaud/Donn&#233;es/Dossiers/2021/DGCN/ID1426_CAIH_Logistique/ID1426_CAIH_Logistique_P&amp;L_Ed2.1%2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caih-my.sharepoint.com/Users/renaud.tirat/AppData/Local/Microsoft/Windows/Temporary%20Internet%20Files/Content.Outlook/ULGO2OLB/01_COMPTES-ACTIVITES/00_Clients/PDL%20Laurent/U_GIE_IRIS/2017/IA/Proxi%20Point%20de%20vente%202017/DSP2017%20022-A0515-Grille%20Financi&#232;re-LC1.xlsx?2B39B606" TargetMode="External"/><Relationship Id="rId1" Type="http://schemas.openxmlformats.org/officeDocument/2006/relationships/externalLinkPath" Target="file:///2B39B606/DSP2017%20022-A0515-Grille%20Financi&#232;re-LC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1"/>
      <sheetName val="BASE"/>
      <sheetName val="TRACTION"/>
      <sheetName val="CALCUL"/>
      <sheetName val="Saisie"/>
      <sheetName val="EVAL."/>
      <sheetName val="Zoning"/>
      <sheetName val="Tarif"/>
      <sheetName val="Imp. analyse TP"/>
      <sheetName val="Imp. analyse DPT"/>
      <sheetName val="Imp. Tarif"/>
      <sheetName val="Imp. Tarif + mono"/>
      <sheetName val="Taxation"/>
      <sheetName val="Imp. synthèse client Multi"/>
      <sheetName val="Imp. synthèse clt Mono&amp;Multi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"/>
      <sheetName val="Synthèse FULL"/>
      <sheetName val="Suivi"/>
      <sheetName val="Chiffrage Backup"/>
      <sheetName val="Backup Chif PnL"/>
      <sheetName val="FAS"/>
      <sheetName val="P&amp;L A"/>
      <sheetName val="Mail A"/>
      <sheetName val="Colonne A mail"/>
      <sheetName val="Bordereaux"/>
      <sheetName val="Transport"/>
      <sheetName val="BPU - UO Logistque"/>
      <sheetName val="UO-1"/>
      <sheetName val="UO-2"/>
      <sheetName val="UO-3"/>
      <sheetName val="UO-4"/>
      <sheetName val="UO-5"/>
      <sheetName val="UO-6"/>
      <sheetName val="UO-7"/>
      <sheetName val="UO-8"/>
      <sheetName val="UO-9"/>
      <sheetName val="UO-10"/>
      <sheetName val="UO-11"/>
      <sheetName val="UO-12"/>
      <sheetName val="UO-13"/>
      <sheetName val="UO-14"/>
      <sheetName val="UO-15"/>
      <sheetName val="UO-16"/>
      <sheetName val="UO-17"/>
      <sheetName val="UO-18"/>
      <sheetName val="UO-19"/>
      <sheetName val="UO-20"/>
      <sheetName val="UO-21"/>
      <sheetName val="UO-22"/>
      <sheetName val="UO-23"/>
      <sheetName val="UO-24"/>
      <sheetName val="Catalogue"/>
      <sheetName val="UO1_Réception_Neufs_Palette"/>
      <sheetName val="UO2_Réception_Neufs_Produit"/>
      <sheetName val="UO3_Stockage Palette"/>
      <sheetName val="UO4_Stockage Colis"/>
      <sheetName val="UO5_Relivraion vers Adhérent P"/>
      <sheetName val="UO6_Relivraion vers Adhérent C"/>
      <sheetName val="UO7_Préparation Logistique"/>
      <sheetName val="UO8_Réduction Emballage"/>
      <sheetName val="UO9_Etiquetage"/>
      <sheetName val="UO10_Intégration Composant"/>
      <sheetName val="UO11_Master Init Service simple"/>
      <sheetName val="UO12_Master Init Service évolué"/>
      <sheetName val="UO13_Masterisation"/>
      <sheetName val="UO14_Fourniture &amp; Palétisation"/>
      <sheetName val="UO15_Enlèvement Palette"/>
      <sheetName val="UO16_Enlèvement Colis"/>
      <sheetName val="UO17_Réception_Recond_Palette"/>
      <sheetName val="UO18_Réception_Recond_Produits"/>
      <sheetName val="UO19_Récupération_Bruz _Tiers"/>
      <sheetName val="UO20_Mise en DEEE"/>
      <sheetName val="UO21_Effacement Free"/>
      <sheetName val="UO22_Effacement Payant"/>
      <sheetName val="UO23_Perçage de disque"/>
      <sheetName val="UO24_Nettoyage physique"/>
      <sheetName val="80 PUDO"/>
      <sheetName val="Détail Stocks de Proximité"/>
      <sheetName val="Mail_Projet"/>
      <sheetName val="Mail Transport"/>
      <sheetName val="Chiffrage"/>
      <sheetName val="P&amp;L B"/>
      <sheetName val="P&amp;L C"/>
      <sheetName val="Mail A-B-C"/>
      <sheetName val="P&amp;L A-B-C"/>
      <sheetName val="Charges"/>
      <sheetName val="Calcul Palettes Cumul"/>
      <sheetName val="Calcul Palettes dégressif"/>
      <sheetName val="Frais TAT"/>
      <sheetName val="Devis DEEE"/>
      <sheetName val="FIELD"/>
      <sheetName val="Pudo &amp; FSL"/>
      <sheetName val="Boucle logistique"/>
      <sheetName val="Principe de Mgt"/>
      <sheetName val="Relais colis"/>
      <sheetName val="ETP"/>
      <sheetName val="Prix Transport"/>
      <sheetName val="UO validées CODIR"/>
      <sheetName val="Taux MO 2016"/>
      <sheetName val="MaintenanceOLd"/>
      <sheetName val="Maintenance"/>
      <sheetName val="Détails actes"/>
      <sheetName val="UO Logistiques"/>
      <sheetName val="Dédiée"/>
      <sheetName val="Log Mitry-Malakoff"/>
      <sheetName val="Synthése"/>
      <sheetName val="Prestations"/>
      <sheetName val="Effectif"/>
      <sheetName val="Base CISCO"/>
      <sheetName val="dep et DA"/>
      <sheetName val="PUDO SPIE"/>
      <sheetName val="FSL DHL"/>
      <sheetName val="Adresses PUDO old"/>
      <sheetName val="Géodis 2014"/>
      <sheetName val="K&amp;N 2016"/>
      <sheetName val="K&amp;N Aff 2016"/>
      <sheetName val="Tarifs FEDEX 2016"/>
      <sheetName val="Adresses SPC"/>
      <sheetName val="DOM"/>
      <sheetName val="Formule Arrondi"/>
      <sheetName val="Base Pn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versibilité Lot 3"/>
      <sheetName val="Réversibilité Lot 4"/>
      <sheetName val="Costing V1"/>
      <sheetName val="Grille de prix Métropole"/>
      <sheetName val="Bordereau tarifaire V1"/>
      <sheetName val="Feuil1 (2)"/>
      <sheetName val="Feuil1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Nicolas Auffret" id="{77543DEF-0B0D-4028-8137-63F5CE73D8F2}" userId="S::nauffret@lafi.fr::fd03305a-9132-4398-97dc-788d82564b27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8D1DCD-43B0-4075-9230-178B5976C29D}" name="Tableau13" displayName="Tableau13" ref="A2:S8" totalsRowShown="0" headerRowDxfId="21" dataDxfId="20" tableBorderDxfId="19">
  <autoFilter ref="A2:S8" xr:uid="{F0D36341-41B7-4BE1-83B0-71A84A06330D}"/>
  <tableColumns count="19">
    <tableColumn id="1" xr3:uid="{B9E0CE79-59C8-4E62-A700-AAAD776AF98E}" name="Type de transport" dataDxfId="18"/>
    <tableColumn id="7" xr3:uid="{8CEC3448-6294-174A-B1C9-DF8BBF43BDB9}" name="Type de transport2" dataDxfId="17"/>
    <tableColumn id="2" xr3:uid="{C29A4E69-D2F4-4115-B060-207C660B1EF8}" name="Réf.fab.: " dataDxfId="16"/>
    <tableColumn id="3" xr3:uid="{770D5361-133F-442C-A6FB-A439BE35433F}" name="Désignation" dataDxfId="15"/>
    <tableColumn id="4" xr3:uid="{86107E4F-0EE5-4A9F-AD39-E10CB414B1CC}" name="Dimensions_x000a_emballage" dataDxfId="14"/>
    <tableColumn id="5" xr3:uid="{1D4874E4-3FC0-4A70-8614-C8DC11128F99}" name="Poids (KG)" dataDxfId="13"/>
    <tableColumn id="6" xr3:uid="{BFB77E72-9B65-4BF0-A3D7-0B7203E1B178}" name="Pays D’origine" dataDxfId="12"/>
    <tableColumn id="8" xr3:uid="{9DD6FC89-D0B2-46DB-929C-137AF743A61F}" name="MAR-GUA" dataDxfId="11"/>
    <tableColumn id="9" xr3:uid="{A29436C3-A940-43CF-A070-A027305624FF}" name="GUY" dataDxfId="10"/>
    <tableColumn id="10" xr3:uid="{4C2CCE92-4D78-4A69-B9E7-494BB6BF73CC}" name="REU" dataDxfId="9"/>
    <tableColumn id="11" xr3:uid="{0492C435-F967-4FB5-949A-2C5125852E60}" name="MAY" dataDxfId="8"/>
    <tableColumn id="12" xr3:uid="{8A99DDF1-D69C-454E-8861-BC08B079D373}" name="MAR-GUA  " dataDxfId="7"/>
    <tableColumn id="13" xr3:uid="{95A5EB4C-5006-43D9-A0F3-383450C7F08C}" name="GUY " dataDxfId="6"/>
    <tableColumn id="14" xr3:uid="{C1D35760-43C2-48DA-9390-85DB2DF5CB48}" name="REU " dataDxfId="5"/>
    <tableColumn id="15" xr3:uid="{998D4B98-6EBA-4A3D-8CFB-4FD574436D04}" name="MAY  " dataDxfId="4"/>
    <tableColumn id="16" xr3:uid="{9F0BE87D-F419-427C-B0D7-12546B9427CC}" name="MAR-GUA " dataDxfId="3"/>
    <tableColumn id="17" xr3:uid="{5AB79C92-627B-4DAA-AAD2-E75EC18B1FB6}" name="GUY 2" dataDxfId="2"/>
    <tableColumn id="18" xr3:uid="{3D047F6F-0A9A-4FF2-856D-D6DEC927DA4E}" name="REU 2" dataDxfId="1"/>
    <tableColumn id="19" xr3:uid="{E44863B5-FA71-4EA8-9197-10199CAB80F8}" name="MAY 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4" dT="2025-01-24T15:09:18.93" personId="{77543DEF-0B0D-4028-8137-63F5CE73D8F2}" id="{68180F86-05F9-40F2-BCCD-7885D1445779}">
    <text>Upgrade de service pour le Scanner fi-8820 garanti 3 ans sur Site
Avec 1 Visite Préventive par an (pendant 3 ans)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3" dT="2025-01-24T15:18:47.26" personId="{77543DEF-0B0D-4028-8137-63F5CE73D8F2}" id="{4E027A4D-EBE7-4FAD-9EA7-E53A2EE1A9AA}">
    <text>Aucune garantie minimale DROM-COM possible ; la garantie de base France métropolitaine s'applique. Nous vous recommandons de constituer un stock de spare pour couvrir les pannes.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1" dT="2024-07-05T09:47:20.97" personId="{77543DEF-0B0D-4028-8137-63F5CE73D8F2}" id="{97910790-28C1-4363-8557-DAE27053BA9C}">
    <text>Tarif unitaire pour l'envoi de 1 produit</text>
  </threadedComment>
  <threadedComment ref="L1" dT="2024-07-05T09:47:28.37" personId="{77543DEF-0B0D-4028-8137-63F5CE73D8F2}" id="{F78A576C-FA2A-4BC8-964F-F7F22F786575}">
    <text>Tarif unitaire pour l'envoi de 2 à 4 produits en une fois</text>
  </threadedComment>
  <threadedComment ref="P1" dT="2024-07-05T09:48:16.72" personId="{77543DEF-0B0D-4028-8137-63F5CE73D8F2}" id="{A1142C86-E1FC-430F-8439-C69E639F0E21}">
    <text>Tarif unitaire pour l'envoi d'au moins 5 produits en une fois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E0840-4D56-E241-9FFB-232CE3E78086}">
  <sheetPr>
    <pageSetUpPr fitToPage="1"/>
  </sheetPr>
  <dimension ref="B2:O40"/>
  <sheetViews>
    <sheetView showGridLines="0" tabSelected="1" zoomScaleNormal="100" workbookViewId="0">
      <selection activeCell="B1" sqref="B1"/>
    </sheetView>
  </sheetViews>
  <sheetFormatPr baseColWidth="10" defaultColWidth="11.5" defaultRowHeight="15" outlineLevelCol="1" x14ac:dyDescent="0.2"/>
  <cols>
    <col min="1" max="1" width="4" customWidth="1"/>
    <col min="2" max="2" width="75.1640625" bestFit="1" customWidth="1"/>
    <col min="3" max="3" width="19.83203125" customWidth="1"/>
    <col min="4" max="4" width="49.5" bestFit="1" customWidth="1"/>
    <col min="5" max="5" width="15.5" style="40" bestFit="1" customWidth="1"/>
    <col min="6" max="6" width="11.5" style="40"/>
    <col min="7" max="7" width="14.83203125" hidden="1" customWidth="1" outlineLevel="1"/>
    <col min="8" max="8" width="11.5" collapsed="1"/>
  </cols>
  <sheetData>
    <row r="2" spans="2:15" x14ac:dyDescent="0.2">
      <c r="B2" s="1" t="s">
        <v>0</v>
      </c>
      <c r="C2" s="1"/>
      <c r="E2" s="38"/>
      <c r="F2" s="39"/>
      <c r="G2" s="3"/>
      <c r="H2" s="3"/>
      <c r="I2" s="3"/>
      <c r="J2" s="3"/>
      <c r="K2" s="2"/>
      <c r="L2" s="3"/>
      <c r="M2" s="3"/>
      <c r="N2" s="3"/>
      <c r="O2" s="3"/>
    </row>
    <row r="3" spans="2:15" x14ac:dyDescent="0.2">
      <c r="B3" s="1" t="s">
        <v>1</v>
      </c>
      <c r="C3" s="1"/>
      <c r="E3" s="38"/>
      <c r="F3" s="39"/>
      <c r="G3" s="3"/>
      <c r="H3" s="3"/>
      <c r="I3" s="3"/>
      <c r="J3" s="3"/>
      <c r="K3" s="2"/>
      <c r="L3" s="3"/>
      <c r="M3" s="3"/>
      <c r="N3" s="3"/>
      <c r="O3" s="3"/>
    </row>
    <row r="4" spans="2:15" x14ac:dyDescent="0.2">
      <c r="B4" t="s">
        <v>2</v>
      </c>
      <c r="E4" s="39"/>
      <c r="F4" s="39"/>
      <c r="G4" s="3"/>
      <c r="H4" s="3"/>
      <c r="I4" s="3"/>
      <c r="J4" s="3"/>
      <c r="K4" s="3"/>
      <c r="L4" s="3"/>
      <c r="M4" s="3"/>
      <c r="N4" s="3"/>
      <c r="O4" s="3"/>
    </row>
    <row r="5" spans="2:15" ht="16" thickBot="1" x14ac:dyDescent="0.25">
      <c r="C5" s="2"/>
      <c r="D5" s="2"/>
      <c r="E5" s="38"/>
      <c r="F5" s="39"/>
      <c r="G5" s="3"/>
      <c r="H5" s="3"/>
      <c r="I5" s="3"/>
      <c r="J5" s="3"/>
      <c r="K5" s="2"/>
      <c r="L5" s="3"/>
      <c r="M5" s="3"/>
      <c r="N5" s="3"/>
      <c r="O5" s="3"/>
    </row>
    <row r="6" spans="2:15" x14ac:dyDescent="0.2">
      <c r="B6" s="4" t="s">
        <v>3</v>
      </c>
      <c r="C6" s="5"/>
      <c r="D6" s="6"/>
      <c r="F6" s="41"/>
      <c r="G6" s="3"/>
      <c r="H6" s="7"/>
      <c r="I6" s="3"/>
      <c r="J6" s="3"/>
    </row>
    <row r="7" spans="2:15" ht="17" thickBot="1" x14ac:dyDescent="0.25">
      <c r="B7" s="128" t="s">
        <v>4</v>
      </c>
      <c r="C7" s="129"/>
      <c r="D7" s="8"/>
      <c r="L7" s="3"/>
      <c r="M7" s="7"/>
      <c r="N7" s="3"/>
      <c r="O7" s="3"/>
    </row>
    <row r="9" spans="2:15" ht="16" thickBot="1" x14ac:dyDescent="0.25">
      <c r="B9" s="9" t="s">
        <v>5</v>
      </c>
      <c r="C9" s="9"/>
      <c r="D9" s="9"/>
      <c r="E9" s="42"/>
      <c r="F9" s="43"/>
    </row>
    <row r="10" spans="2:15" ht="28" thickBot="1" x14ac:dyDescent="0.25">
      <c r="B10" s="10"/>
      <c r="C10" s="11" t="s">
        <v>6</v>
      </c>
      <c r="D10" s="12" t="s">
        <v>7</v>
      </c>
      <c r="E10" s="44" t="s">
        <v>8</v>
      </c>
      <c r="F10" s="45" t="s">
        <v>9</v>
      </c>
      <c r="G10" s="13" t="s">
        <v>10</v>
      </c>
    </row>
    <row r="11" spans="2:15" x14ac:dyDescent="0.2">
      <c r="B11" s="14" t="s">
        <v>11</v>
      </c>
      <c r="C11" s="15" t="s">
        <v>12</v>
      </c>
      <c r="D11" s="16" t="s">
        <v>40</v>
      </c>
      <c r="E11" s="46">
        <v>149.64824120603015</v>
      </c>
      <c r="F11" s="47">
        <v>179.57788944723617</v>
      </c>
      <c r="G11" s="29">
        <v>1500</v>
      </c>
    </row>
    <row r="12" spans="2:15" x14ac:dyDescent="0.2">
      <c r="B12" s="17" t="s">
        <v>13</v>
      </c>
      <c r="C12" s="18" t="s">
        <v>12</v>
      </c>
      <c r="D12" s="19" t="s">
        <v>14</v>
      </c>
      <c r="E12" s="48">
        <v>32.1608040201005</v>
      </c>
      <c r="F12" s="49">
        <v>38.5929648241206</v>
      </c>
      <c r="G12" s="30">
        <v>200</v>
      </c>
    </row>
    <row r="13" spans="2:15" x14ac:dyDescent="0.2">
      <c r="B13" s="20" t="s">
        <v>15</v>
      </c>
      <c r="C13" s="21"/>
      <c r="D13" s="22"/>
      <c r="E13" s="50">
        <v>12.462311557788945</v>
      </c>
      <c r="F13" s="51">
        <v>14.954773869346734</v>
      </c>
      <c r="G13" s="30">
        <v>1000</v>
      </c>
    </row>
    <row r="14" spans="2:15" x14ac:dyDescent="0.2">
      <c r="B14" s="23"/>
    </row>
    <row r="15" spans="2:15" x14ac:dyDescent="0.2">
      <c r="B15" s="9" t="s">
        <v>16</v>
      </c>
      <c r="C15" s="9"/>
      <c r="D15" s="9"/>
      <c r="E15" s="42"/>
      <c r="F15" s="43"/>
    </row>
    <row r="16" spans="2:15" ht="27" x14ac:dyDescent="0.2">
      <c r="B16" s="10"/>
      <c r="C16" s="11" t="s">
        <v>6</v>
      </c>
      <c r="D16" s="12" t="s">
        <v>7</v>
      </c>
      <c r="E16" s="44" t="s">
        <v>8</v>
      </c>
      <c r="F16" s="45" t="s">
        <v>9</v>
      </c>
      <c r="G16" s="13" t="s">
        <v>10</v>
      </c>
    </row>
    <row r="17" spans="2:7" x14ac:dyDescent="0.2">
      <c r="B17" s="14" t="s">
        <v>17</v>
      </c>
      <c r="C17" s="15" t="s">
        <v>12</v>
      </c>
      <c r="D17" s="16" t="s">
        <v>41</v>
      </c>
      <c r="E17" s="46">
        <v>229.63819095477388</v>
      </c>
      <c r="F17" s="47">
        <v>275.56582914572863</v>
      </c>
      <c r="G17" s="29">
        <v>1500</v>
      </c>
    </row>
    <row r="18" spans="2:7" x14ac:dyDescent="0.2">
      <c r="B18" s="17" t="s">
        <v>18</v>
      </c>
      <c r="C18" s="18" t="s">
        <v>12</v>
      </c>
      <c r="D18" s="19" t="s">
        <v>19</v>
      </c>
      <c r="E18" s="48">
        <v>30.150753768844222</v>
      </c>
      <c r="F18" s="49">
        <v>36.180904522613062</v>
      </c>
      <c r="G18" s="30">
        <v>200</v>
      </c>
    </row>
    <row r="19" spans="2:7" x14ac:dyDescent="0.2">
      <c r="B19" s="20" t="s">
        <v>15</v>
      </c>
      <c r="C19" s="21"/>
      <c r="D19" s="22"/>
      <c r="E19" s="50">
        <v>12.462311557788945</v>
      </c>
      <c r="F19" s="51">
        <v>14.954773869346734</v>
      </c>
      <c r="G19" s="30">
        <v>1000</v>
      </c>
    </row>
    <row r="20" spans="2:7" x14ac:dyDescent="0.2">
      <c r="B20" s="23"/>
    </row>
    <row r="21" spans="2:7" x14ac:dyDescent="0.2">
      <c r="B21" s="9" t="s">
        <v>20</v>
      </c>
      <c r="C21" s="9"/>
      <c r="D21" s="9"/>
      <c r="E21" s="43"/>
      <c r="F21" s="43"/>
    </row>
    <row r="22" spans="2:7" ht="27" x14ac:dyDescent="0.2">
      <c r="B22" s="24"/>
      <c r="C22" s="11" t="s">
        <v>6</v>
      </c>
      <c r="D22" s="12" t="s">
        <v>7</v>
      </c>
      <c r="E22" s="44" t="s">
        <v>8</v>
      </c>
      <c r="F22" s="45" t="s">
        <v>9</v>
      </c>
      <c r="G22" s="13" t="s">
        <v>10</v>
      </c>
    </row>
    <row r="23" spans="2:7" x14ac:dyDescent="0.2">
      <c r="B23" s="14" t="s">
        <v>20</v>
      </c>
      <c r="C23" s="15" t="s">
        <v>12</v>
      </c>
      <c r="D23" s="16" t="s">
        <v>42</v>
      </c>
      <c r="E23" s="46">
        <v>2997.939698492462</v>
      </c>
      <c r="F23" s="47">
        <v>3597.5276381909543</v>
      </c>
      <c r="G23" s="30">
        <v>500</v>
      </c>
    </row>
    <row r="24" spans="2:7" x14ac:dyDescent="0.2">
      <c r="B24" s="58" t="s">
        <v>39</v>
      </c>
      <c r="C24" s="59" t="s">
        <v>12</v>
      </c>
      <c r="D24" s="60" t="s">
        <v>43</v>
      </c>
      <c r="E24" s="61">
        <v>650</v>
      </c>
      <c r="F24" s="62">
        <f>E24*1.2</f>
        <v>780</v>
      </c>
      <c r="G24" s="30"/>
    </row>
    <row r="25" spans="2:7" x14ac:dyDescent="0.2">
      <c r="B25" s="17" t="s">
        <v>21</v>
      </c>
      <c r="C25" s="18" t="s">
        <v>12</v>
      </c>
      <c r="D25" s="19" t="s">
        <v>22</v>
      </c>
      <c r="E25" s="48">
        <v>63.316582914572862</v>
      </c>
      <c r="F25" s="49">
        <v>75.979899497487438</v>
      </c>
      <c r="G25" s="30">
        <v>200</v>
      </c>
    </row>
    <row r="26" spans="2:7" x14ac:dyDescent="0.2">
      <c r="B26" s="63" t="s">
        <v>44</v>
      </c>
      <c r="C26" s="64" t="s">
        <v>12</v>
      </c>
      <c r="D26" s="65" t="s">
        <v>45</v>
      </c>
      <c r="E26" s="66">
        <v>600</v>
      </c>
      <c r="F26" s="67">
        <f>E26*1.2</f>
        <v>720</v>
      </c>
      <c r="G26" s="30"/>
    </row>
    <row r="27" spans="2:7" ht="16" thickBot="1" x14ac:dyDescent="0.25">
      <c r="B27" s="20" t="s">
        <v>15</v>
      </c>
      <c r="C27" s="21"/>
      <c r="D27" s="22"/>
      <c r="E27" s="50">
        <v>1163.708542713568</v>
      </c>
      <c r="F27" s="51">
        <v>1396.4502512562815</v>
      </c>
      <c r="G27" s="30">
        <v>400</v>
      </c>
    </row>
    <row r="29" spans="2:7" ht="16" thickBot="1" x14ac:dyDescent="0.25">
      <c r="B29" s="9" t="s">
        <v>28</v>
      </c>
      <c r="C29" s="9"/>
      <c r="D29" s="9"/>
      <c r="E29" s="43"/>
      <c r="F29" s="43"/>
    </row>
    <row r="30" spans="2:7" ht="24.75" customHeight="1" thickBot="1" x14ac:dyDescent="0.25">
      <c r="B30" s="24"/>
      <c r="C30" s="11" t="s">
        <v>6</v>
      </c>
      <c r="D30" s="12" t="s">
        <v>7</v>
      </c>
      <c r="E30" s="44" t="s">
        <v>8</v>
      </c>
      <c r="F30" s="45" t="s">
        <v>9</v>
      </c>
      <c r="G30" s="13" t="s">
        <v>10</v>
      </c>
    </row>
    <row r="31" spans="2:7" ht="27.75" customHeight="1" x14ac:dyDescent="0.2">
      <c r="B31" s="14" t="s">
        <v>34</v>
      </c>
      <c r="C31" s="31" t="s">
        <v>29</v>
      </c>
      <c r="D31" s="32" t="s">
        <v>30</v>
      </c>
      <c r="E31" s="52">
        <v>71632</v>
      </c>
      <c r="F31" s="53">
        <v>85958.399999999994</v>
      </c>
      <c r="G31" s="30" t="s">
        <v>27</v>
      </c>
    </row>
    <row r="32" spans="2:7" ht="27.75" customHeight="1" x14ac:dyDescent="0.2">
      <c r="B32" s="33" t="s">
        <v>32</v>
      </c>
      <c r="C32" s="34" t="s">
        <v>35</v>
      </c>
      <c r="D32" s="35" t="s">
        <v>33</v>
      </c>
      <c r="E32" s="54">
        <v>2293.3000000000002</v>
      </c>
      <c r="F32" s="55">
        <v>2751.96</v>
      </c>
      <c r="G32" s="30" t="s">
        <v>27</v>
      </c>
    </row>
    <row r="33" spans="2:7" ht="27.75" customHeight="1" thickBot="1" x14ac:dyDescent="0.25">
      <c r="B33" s="20" t="s">
        <v>37</v>
      </c>
      <c r="C33" s="36" t="s">
        <v>35</v>
      </c>
      <c r="D33" s="37" t="s">
        <v>36</v>
      </c>
      <c r="E33" s="56">
        <v>12951.9</v>
      </c>
      <c r="F33" s="57">
        <v>15542.279999999999</v>
      </c>
      <c r="G33" s="30"/>
    </row>
    <row r="34" spans="2:7" ht="16" thickBot="1" x14ac:dyDescent="0.25"/>
    <row r="35" spans="2:7" x14ac:dyDescent="0.2">
      <c r="B35" s="25" t="s">
        <v>31</v>
      </c>
      <c r="C35" s="26">
        <v>25</v>
      </c>
      <c r="D35" t="s">
        <v>23</v>
      </c>
    </row>
    <row r="36" spans="2:7" x14ac:dyDescent="0.2">
      <c r="B36" s="27"/>
    </row>
    <row r="37" spans="2:7" x14ac:dyDescent="0.2">
      <c r="B37" s="25" t="s">
        <v>24</v>
      </c>
      <c r="C37" s="26">
        <v>1</v>
      </c>
      <c r="D37" s="28" t="s">
        <v>25</v>
      </c>
    </row>
    <row r="38" spans="2:7" x14ac:dyDescent="0.2">
      <c r="B38" s="27"/>
    </row>
    <row r="39" spans="2:7" x14ac:dyDescent="0.2">
      <c r="B39" s="25" t="s">
        <v>26</v>
      </c>
      <c r="C39" s="26">
        <v>2</v>
      </c>
      <c r="D39" s="28" t="s">
        <v>25</v>
      </c>
    </row>
    <row r="40" spans="2:7" x14ac:dyDescent="0.2">
      <c r="B40" s="27"/>
    </row>
  </sheetData>
  <mergeCells count="1">
    <mergeCell ref="B7:C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2291-4D55-489A-B477-FAF1EADA5016}">
  <sheetPr>
    <pageSetUpPr fitToPage="1"/>
  </sheetPr>
  <dimension ref="B2:P30"/>
  <sheetViews>
    <sheetView showGridLines="0" zoomScaleNormal="100" zoomScaleSheetLayoutView="100" workbookViewId="0">
      <selection activeCell="H30" sqref="H30"/>
    </sheetView>
  </sheetViews>
  <sheetFormatPr baseColWidth="10" defaultColWidth="11.5" defaultRowHeight="15" x14ac:dyDescent="0.2"/>
  <cols>
    <col min="1" max="1" width="4" customWidth="1"/>
    <col min="2" max="2" width="54" customWidth="1"/>
    <col min="3" max="3" width="13.5" customWidth="1"/>
    <col min="4" max="4" width="43" bestFit="1" customWidth="1"/>
    <col min="5" max="5" width="28.5" customWidth="1"/>
    <col min="6" max="6" width="15.5" bestFit="1" customWidth="1"/>
    <col min="7" max="7" width="15.5" customWidth="1"/>
    <col min="8" max="8" width="102.1640625" customWidth="1"/>
  </cols>
  <sheetData>
    <row r="2" spans="2:16" x14ac:dyDescent="0.2">
      <c r="B2" s="1" t="s">
        <v>0</v>
      </c>
      <c r="C2" s="1"/>
      <c r="F2" s="2"/>
      <c r="G2" s="2"/>
      <c r="H2" s="3"/>
      <c r="I2" s="3"/>
      <c r="J2" s="3"/>
      <c r="K2" s="3"/>
      <c r="L2" s="2"/>
      <c r="M2" s="3"/>
      <c r="N2" s="3"/>
      <c r="O2" s="3"/>
      <c r="P2" s="3"/>
    </row>
    <row r="3" spans="2:16" x14ac:dyDescent="0.2">
      <c r="B3" s="1" t="s">
        <v>1</v>
      </c>
      <c r="C3" s="1"/>
      <c r="F3" s="2"/>
      <c r="G3" s="2"/>
      <c r="H3" s="3"/>
      <c r="I3" s="3"/>
      <c r="J3" s="3"/>
      <c r="K3" s="3"/>
      <c r="L3" s="2"/>
      <c r="M3" s="3"/>
      <c r="N3" s="3"/>
      <c r="O3" s="3"/>
      <c r="P3" s="3"/>
    </row>
    <row r="4" spans="2:16" x14ac:dyDescent="0.2">
      <c r="B4" t="s">
        <v>2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16" ht="16" thickBot="1" x14ac:dyDescent="0.25">
      <c r="C5" s="2"/>
      <c r="D5" s="2"/>
      <c r="E5" s="2"/>
      <c r="F5" s="2"/>
      <c r="G5" s="2"/>
      <c r="H5" s="3"/>
      <c r="I5" s="3"/>
      <c r="J5" s="3"/>
      <c r="K5" s="3"/>
      <c r="L5" s="2"/>
      <c r="M5" s="3"/>
      <c r="N5" s="3"/>
      <c r="O5" s="3"/>
      <c r="P5" s="3"/>
    </row>
    <row r="6" spans="2:16" x14ac:dyDescent="0.2">
      <c r="B6" s="4" t="s">
        <v>3</v>
      </c>
      <c r="C6" s="5"/>
      <c r="D6" s="6"/>
      <c r="H6" s="7"/>
      <c r="I6" s="7"/>
      <c r="J6" s="3"/>
      <c r="K6" s="3"/>
    </row>
    <row r="7" spans="2:16" ht="17" thickBot="1" x14ac:dyDescent="0.25">
      <c r="B7" s="128" t="s">
        <v>4</v>
      </c>
      <c r="C7" s="129"/>
      <c r="D7" s="97"/>
      <c r="M7" s="3"/>
      <c r="N7" s="7"/>
      <c r="O7" s="3"/>
      <c r="P7" s="3"/>
    </row>
    <row r="8" spans="2:16" ht="16" thickBot="1" x14ac:dyDescent="0.25">
      <c r="B8" s="68"/>
      <c r="C8" s="68"/>
      <c r="M8" s="3"/>
      <c r="N8" s="7"/>
      <c r="O8" s="3"/>
      <c r="P8" s="3"/>
    </row>
    <row r="9" spans="2:16" ht="22" thickBot="1" x14ac:dyDescent="0.25">
      <c r="B9" s="130" t="s">
        <v>46</v>
      </c>
      <c r="C9" s="131"/>
      <c r="D9" s="131"/>
      <c r="E9" s="131"/>
      <c r="F9" s="131"/>
      <c r="G9" s="131"/>
      <c r="H9" s="132"/>
      <c r="M9" s="3"/>
      <c r="N9" s="7"/>
      <c r="O9" s="3"/>
      <c r="P9" s="3"/>
    </row>
    <row r="11" spans="2:16" ht="16" thickBot="1" x14ac:dyDescent="0.25">
      <c r="B11" s="110" t="s">
        <v>5</v>
      </c>
      <c r="C11" s="110"/>
      <c r="D11" s="110"/>
      <c r="E11" s="110"/>
      <c r="F11" s="111"/>
      <c r="G11" s="111"/>
      <c r="H11" s="110"/>
    </row>
    <row r="12" spans="2:16" ht="16.5" customHeight="1" thickBot="1" x14ac:dyDescent="0.25">
      <c r="B12" s="112"/>
      <c r="C12" s="107" t="s">
        <v>6</v>
      </c>
      <c r="D12" s="108" t="s">
        <v>7</v>
      </c>
      <c r="E12" s="108" t="s">
        <v>47</v>
      </c>
      <c r="F12" s="108" t="s">
        <v>8</v>
      </c>
      <c r="G12" s="109" t="s">
        <v>9</v>
      </c>
      <c r="H12" s="109" t="s">
        <v>38</v>
      </c>
    </row>
    <row r="13" spans="2:16" ht="65" customHeight="1" x14ac:dyDescent="0.2">
      <c r="B13" s="98" t="s">
        <v>48</v>
      </c>
      <c r="C13" s="69" t="s">
        <v>12</v>
      </c>
      <c r="D13" s="70" t="s">
        <v>40</v>
      </c>
      <c r="E13" s="70" t="s">
        <v>49</v>
      </c>
      <c r="F13" s="71">
        <v>149.64824120603015</v>
      </c>
      <c r="G13" s="72">
        <v>179.57788944723617</v>
      </c>
      <c r="H13" s="73" t="s">
        <v>50</v>
      </c>
    </row>
    <row r="14" spans="2:16" ht="65" customHeight="1" x14ac:dyDescent="0.2">
      <c r="B14" s="103" t="s">
        <v>13</v>
      </c>
      <c r="C14" s="74" t="s">
        <v>12</v>
      </c>
      <c r="D14" s="75" t="s">
        <v>51</v>
      </c>
      <c r="E14" s="75" t="s">
        <v>14</v>
      </c>
      <c r="F14" s="76">
        <v>32.1608040201005</v>
      </c>
      <c r="G14" s="77">
        <v>38.5929648241206</v>
      </c>
      <c r="H14" s="99" t="s">
        <v>52</v>
      </c>
    </row>
    <row r="15" spans="2:16" ht="65" customHeight="1" x14ac:dyDescent="0.2">
      <c r="B15" s="104" t="s">
        <v>72</v>
      </c>
      <c r="C15" s="74" t="s">
        <v>12</v>
      </c>
      <c r="D15" s="75" t="s">
        <v>40</v>
      </c>
      <c r="E15" s="75" t="s">
        <v>53</v>
      </c>
      <c r="F15" s="76">
        <v>295</v>
      </c>
      <c r="G15" s="77">
        <f>F15*1.2</f>
        <v>354</v>
      </c>
      <c r="H15" s="79" t="s">
        <v>54</v>
      </c>
      <c r="I15" s="100"/>
      <c r="J15" s="100"/>
      <c r="K15" s="100"/>
    </row>
    <row r="16" spans="2:16" ht="65" customHeight="1" thickBot="1" x14ac:dyDescent="0.25">
      <c r="B16" s="101" t="s">
        <v>73</v>
      </c>
      <c r="C16" s="80" t="s">
        <v>12</v>
      </c>
      <c r="D16" s="81" t="s">
        <v>40</v>
      </c>
      <c r="E16" s="81" t="s">
        <v>55</v>
      </c>
      <c r="F16" s="82">
        <v>399</v>
      </c>
      <c r="G16" s="83">
        <f>F16*1.2</f>
        <v>478.79999999999995</v>
      </c>
      <c r="H16" s="84" t="s">
        <v>56</v>
      </c>
      <c r="I16" s="100"/>
      <c r="J16" s="100"/>
      <c r="K16" s="100"/>
    </row>
    <row r="17" spans="2:11" x14ac:dyDescent="0.2">
      <c r="B17" s="28"/>
      <c r="F17" s="102"/>
      <c r="G17" s="102"/>
      <c r="H17" s="102"/>
    </row>
    <row r="18" spans="2:11" ht="16" thickBot="1" x14ac:dyDescent="0.25">
      <c r="B18" s="110" t="s">
        <v>16</v>
      </c>
      <c r="C18" s="110"/>
      <c r="D18" s="110"/>
      <c r="E18" s="110"/>
      <c r="F18" s="115"/>
      <c r="G18" s="115"/>
      <c r="H18" s="115"/>
    </row>
    <row r="19" spans="2:11" ht="16" thickBot="1" x14ac:dyDescent="0.25">
      <c r="B19" s="112"/>
      <c r="C19" s="107" t="s">
        <v>6</v>
      </c>
      <c r="D19" s="108" t="s">
        <v>7</v>
      </c>
      <c r="E19" s="108"/>
      <c r="F19" s="113" t="s">
        <v>8</v>
      </c>
      <c r="G19" s="114" t="s">
        <v>9</v>
      </c>
      <c r="H19" s="109" t="s">
        <v>38</v>
      </c>
    </row>
    <row r="20" spans="2:11" ht="65" customHeight="1" x14ac:dyDescent="0.2">
      <c r="B20" s="98" t="s">
        <v>57</v>
      </c>
      <c r="C20" s="31" t="s">
        <v>12</v>
      </c>
      <c r="D20" s="32" t="s">
        <v>41</v>
      </c>
      <c r="E20" s="32" t="s">
        <v>58</v>
      </c>
      <c r="F20" s="85">
        <v>229.63819095477388</v>
      </c>
      <c r="G20" s="86">
        <v>275.56582914572863</v>
      </c>
      <c r="H20" s="73" t="s">
        <v>59</v>
      </c>
    </row>
    <row r="21" spans="2:11" ht="65" customHeight="1" x14ac:dyDescent="0.2">
      <c r="B21" s="103" t="s">
        <v>18</v>
      </c>
      <c r="C21" s="34" t="s">
        <v>12</v>
      </c>
      <c r="D21" s="35" t="s">
        <v>60</v>
      </c>
      <c r="E21" s="35" t="s">
        <v>19</v>
      </c>
      <c r="F21" s="87">
        <v>30.150753768844222</v>
      </c>
      <c r="G21" s="88">
        <v>36.180904522613062</v>
      </c>
      <c r="H21" s="78" t="s">
        <v>74</v>
      </c>
    </row>
    <row r="22" spans="2:11" ht="65" customHeight="1" x14ac:dyDescent="0.2">
      <c r="B22" s="104" t="s">
        <v>70</v>
      </c>
      <c r="C22" s="34" t="s">
        <v>12</v>
      </c>
      <c r="D22" s="35" t="s">
        <v>41</v>
      </c>
      <c r="E22" s="35" t="s">
        <v>53</v>
      </c>
      <c r="F22" s="87">
        <v>295</v>
      </c>
      <c r="G22" s="88">
        <f>F22*1.2</f>
        <v>354</v>
      </c>
      <c r="H22" s="89" t="s">
        <v>54</v>
      </c>
      <c r="I22" s="100"/>
      <c r="J22" s="100"/>
      <c r="K22" s="100"/>
    </row>
    <row r="23" spans="2:11" ht="65" customHeight="1" thickBot="1" x14ac:dyDescent="0.25">
      <c r="B23" s="101" t="s">
        <v>71</v>
      </c>
      <c r="C23" s="36" t="s">
        <v>12</v>
      </c>
      <c r="D23" s="37" t="s">
        <v>41</v>
      </c>
      <c r="E23" s="37" t="s">
        <v>55</v>
      </c>
      <c r="F23" s="90">
        <v>399</v>
      </c>
      <c r="G23" s="91">
        <f>F23*1.2</f>
        <v>478.79999999999995</v>
      </c>
      <c r="H23" s="92" t="s">
        <v>56</v>
      </c>
      <c r="I23" s="100"/>
      <c r="J23" s="100"/>
      <c r="K23" s="100"/>
    </row>
    <row r="24" spans="2:11" x14ac:dyDescent="0.2">
      <c r="B24" s="28"/>
      <c r="F24" s="102"/>
      <c r="G24" s="102"/>
      <c r="H24" s="102"/>
    </row>
    <row r="25" spans="2:11" ht="16" thickBot="1" x14ac:dyDescent="0.25">
      <c r="B25" s="110" t="s">
        <v>20</v>
      </c>
      <c r="C25" s="110"/>
      <c r="D25" s="110"/>
      <c r="E25" s="110"/>
      <c r="F25" s="115"/>
      <c r="G25" s="115"/>
      <c r="H25" s="115"/>
    </row>
    <row r="26" spans="2:11" ht="17.25" customHeight="1" x14ac:dyDescent="0.2">
      <c r="B26" s="116"/>
      <c r="C26" s="107" t="s">
        <v>6</v>
      </c>
      <c r="D26" s="108" t="s">
        <v>7</v>
      </c>
      <c r="E26" s="108" t="s">
        <v>47</v>
      </c>
      <c r="F26" s="113" t="s">
        <v>8</v>
      </c>
      <c r="G26" s="114" t="s">
        <v>9</v>
      </c>
      <c r="H26" s="114" t="s">
        <v>38</v>
      </c>
    </row>
    <row r="27" spans="2:11" ht="65" customHeight="1" x14ac:dyDescent="0.2">
      <c r="B27" s="93" t="s">
        <v>61</v>
      </c>
      <c r="C27" s="34" t="s">
        <v>12</v>
      </c>
      <c r="D27" s="35" t="s">
        <v>42</v>
      </c>
      <c r="E27" s="35" t="s">
        <v>62</v>
      </c>
      <c r="F27" s="87">
        <v>4649</v>
      </c>
      <c r="G27" s="88">
        <f>F27*1.2</f>
        <v>5578.8</v>
      </c>
      <c r="H27" s="94" t="s">
        <v>63</v>
      </c>
      <c r="I27" s="100"/>
      <c r="J27" s="100"/>
      <c r="K27" s="100"/>
    </row>
    <row r="28" spans="2:11" ht="65" customHeight="1" x14ac:dyDescent="0.2">
      <c r="B28" s="93" t="s">
        <v>64</v>
      </c>
      <c r="C28" s="34" t="s">
        <v>12</v>
      </c>
      <c r="D28" s="35" t="s">
        <v>42</v>
      </c>
      <c r="E28" s="35" t="s">
        <v>65</v>
      </c>
      <c r="F28" s="87">
        <v>6235</v>
      </c>
      <c r="G28" s="88">
        <f>F28*1.2</f>
        <v>7482</v>
      </c>
      <c r="H28" s="94" t="s">
        <v>66</v>
      </c>
      <c r="I28" s="100"/>
    </row>
    <row r="29" spans="2:11" ht="65" customHeight="1" x14ac:dyDescent="0.2">
      <c r="B29" s="105" t="s">
        <v>21</v>
      </c>
      <c r="C29" s="34" t="s">
        <v>12</v>
      </c>
      <c r="D29" s="35" t="s">
        <v>67</v>
      </c>
      <c r="E29" s="35" t="s">
        <v>22</v>
      </c>
      <c r="F29" s="87">
        <v>63.316582914572862</v>
      </c>
      <c r="G29" s="88">
        <v>75.979899497487438</v>
      </c>
      <c r="H29" s="95" t="s">
        <v>75</v>
      </c>
    </row>
    <row r="30" spans="2:11" ht="65" customHeight="1" thickBot="1" x14ac:dyDescent="0.25">
      <c r="B30" s="106" t="s">
        <v>68</v>
      </c>
      <c r="C30" s="36" t="s">
        <v>12</v>
      </c>
      <c r="D30" s="37" t="s">
        <v>42</v>
      </c>
      <c r="E30" s="37" t="s">
        <v>69</v>
      </c>
      <c r="F30" s="90">
        <v>615</v>
      </c>
      <c r="G30" s="91">
        <f>F30*1.2</f>
        <v>738</v>
      </c>
      <c r="H30" s="96" t="s">
        <v>76</v>
      </c>
    </row>
  </sheetData>
  <mergeCells count="2">
    <mergeCell ref="B7:C7"/>
    <mergeCell ref="B9: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FE784-2A01-464D-AD40-BDC7CC387F45}">
  <sheetPr>
    <pageSetUpPr fitToPage="1"/>
  </sheetPr>
  <dimension ref="A1:S8"/>
  <sheetViews>
    <sheetView showGridLines="0" topLeftCell="B1" zoomScaleNormal="100" workbookViewId="0">
      <selection activeCell="B10" sqref="B10"/>
    </sheetView>
  </sheetViews>
  <sheetFormatPr baseColWidth="10" defaultRowHeight="15" outlineLevelCol="1" x14ac:dyDescent="0.2"/>
  <cols>
    <col min="1" max="1" width="24.5" hidden="1" customWidth="1" outlineLevel="1"/>
    <col min="2" max="2" width="24.5" customWidth="1" outlineLevel="1"/>
    <col min="3" max="3" width="14.6640625" style="117" bestFit="1" customWidth="1"/>
    <col min="4" max="4" width="17.5" style="117" bestFit="1" customWidth="1"/>
    <col min="5" max="6" width="15.5" style="117" hidden="1" customWidth="1" outlineLevel="1"/>
    <col min="7" max="7" width="19.5" style="117" hidden="1" customWidth="1" outlineLevel="1"/>
    <col min="8" max="8" width="12" bestFit="1" customWidth="1" collapsed="1"/>
    <col min="9" max="11" width="12" bestFit="1" customWidth="1"/>
    <col min="12" max="12" width="11" customWidth="1"/>
    <col min="13" max="13" width="12" bestFit="1" customWidth="1"/>
    <col min="14" max="14" width="10.5" bestFit="1" customWidth="1"/>
    <col min="15" max="15" width="12" bestFit="1" customWidth="1"/>
    <col min="16" max="16" width="11" customWidth="1"/>
    <col min="17" max="17" width="12" bestFit="1" customWidth="1"/>
    <col min="18" max="18" width="10.5" bestFit="1" customWidth="1"/>
    <col min="19" max="19" width="12" bestFit="1" customWidth="1"/>
  </cols>
  <sheetData>
    <row r="1" spans="1:19" x14ac:dyDescent="0.2">
      <c r="C1" s="133"/>
      <c r="D1" s="134"/>
      <c r="E1" s="134"/>
      <c r="F1" s="134"/>
      <c r="G1" s="134"/>
      <c r="H1" s="135" t="s">
        <v>77</v>
      </c>
      <c r="I1" s="136"/>
      <c r="J1" s="136"/>
      <c r="K1" s="137"/>
      <c r="L1" s="135" t="s">
        <v>78</v>
      </c>
      <c r="M1" s="136"/>
      <c r="N1" s="136"/>
      <c r="O1" s="137"/>
      <c r="P1" s="135" t="s">
        <v>79</v>
      </c>
      <c r="Q1" s="136"/>
      <c r="R1" s="136"/>
      <c r="S1" s="137"/>
    </row>
    <row r="2" spans="1:19" ht="37.5" customHeight="1" x14ac:dyDescent="0.2">
      <c r="A2" s="120" t="s">
        <v>80</v>
      </c>
      <c r="B2" s="120" t="s">
        <v>107</v>
      </c>
      <c r="C2" s="118" t="s">
        <v>81</v>
      </c>
      <c r="D2" s="118" t="s">
        <v>82</v>
      </c>
      <c r="E2" s="119" t="s">
        <v>83</v>
      </c>
      <c r="F2" s="118" t="s">
        <v>97</v>
      </c>
      <c r="G2" s="118" t="s">
        <v>84</v>
      </c>
      <c r="H2" s="121" t="s">
        <v>85</v>
      </c>
      <c r="I2" s="121" t="s">
        <v>86</v>
      </c>
      <c r="J2" s="121" t="s">
        <v>87</v>
      </c>
      <c r="K2" s="121" t="s">
        <v>88</v>
      </c>
      <c r="L2" s="121" t="s">
        <v>100</v>
      </c>
      <c r="M2" s="121" t="s">
        <v>101</v>
      </c>
      <c r="N2" s="121" t="s">
        <v>102</v>
      </c>
      <c r="O2" s="121" t="s">
        <v>103</v>
      </c>
      <c r="P2" s="121" t="s">
        <v>99</v>
      </c>
      <c r="Q2" s="121" t="s">
        <v>104</v>
      </c>
      <c r="R2" s="121" t="s">
        <v>105</v>
      </c>
      <c r="S2" s="121" t="s">
        <v>106</v>
      </c>
    </row>
    <row r="3" spans="1:19" x14ac:dyDescent="0.2">
      <c r="A3" s="120" t="s">
        <v>89</v>
      </c>
      <c r="B3" s="120" t="s">
        <v>108</v>
      </c>
      <c r="C3" s="122" t="s">
        <v>49</v>
      </c>
      <c r="D3" s="122" t="s">
        <v>90</v>
      </c>
      <c r="E3" s="123">
        <f>(40*20*16)/1000000</f>
        <v>1.2800000000000001E-2</v>
      </c>
      <c r="F3" s="122">
        <v>2.9</v>
      </c>
      <c r="G3" s="122" t="s">
        <v>91</v>
      </c>
      <c r="H3" s="124">
        <v>241.1764705882353</v>
      </c>
      <c r="I3" s="124">
        <v>282.35294117647061</v>
      </c>
      <c r="J3" s="124">
        <v>241.1764705882353</v>
      </c>
      <c r="K3" s="124">
        <v>400</v>
      </c>
      <c r="L3" s="124">
        <v>147.05882352941177</v>
      </c>
      <c r="M3" s="124">
        <v>188.23529411764707</v>
      </c>
      <c r="N3" s="124">
        <v>147.05882352941177</v>
      </c>
      <c r="O3" s="124">
        <v>270.58823529411768</v>
      </c>
      <c r="P3" s="124">
        <v>94.117647058823536</v>
      </c>
      <c r="Q3" s="124">
        <v>135.29411764705884</v>
      </c>
      <c r="R3" s="124">
        <v>88.235294117647058</v>
      </c>
      <c r="S3" s="125">
        <v>188.23529411764707</v>
      </c>
    </row>
    <row r="4" spans="1:19" x14ac:dyDescent="0.2">
      <c r="A4" s="120" t="s">
        <v>89</v>
      </c>
      <c r="B4" s="120" t="s">
        <v>108</v>
      </c>
      <c r="C4" s="122" t="s">
        <v>58</v>
      </c>
      <c r="D4" s="122" t="s">
        <v>98</v>
      </c>
      <c r="E4" s="123">
        <f>(39.9*24.9*24)/1000000</f>
        <v>2.3844239999999999E-2</v>
      </c>
      <c r="F4" s="122">
        <v>4.5</v>
      </c>
      <c r="G4" s="122" t="s">
        <v>92</v>
      </c>
      <c r="H4" s="124">
        <v>270.58823529411768</v>
      </c>
      <c r="I4" s="124">
        <v>341.1764705882353</v>
      </c>
      <c r="J4" s="124">
        <v>270.58823529411768</v>
      </c>
      <c r="K4" s="124">
        <v>482.35294117647061</v>
      </c>
      <c r="L4" s="124">
        <v>176.47058823529412</v>
      </c>
      <c r="M4" s="124">
        <v>247.05882352941177</v>
      </c>
      <c r="N4" s="124">
        <v>176.47058823529412</v>
      </c>
      <c r="O4" s="124">
        <v>352.94117647058823</v>
      </c>
      <c r="P4" s="124">
        <v>123.52941176470588</v>
      </c>
      <c r="Q4" s="124">
        <v>188.23529411764707</v>
      </c>
      <c r="R4" s="124">
        <v>117.64705882352942</v>
      </c>
      <c r="S4" s="125">
        <v>270.58823529411768</v>
      </c>
    </row>
    <row r="5" spans="1:19" x14ac:dyDescent="0.2">
      <c r="A5" s="120" t="s">
        <v>89</v>
      </c>
      <c r="B5" s="120" t="s">
        <v>108</v>
      </c>
      <c r="C5" s="122" t="s">
        <v>93</v>
      </c>
      <c r="D5" s="122" t="s">
        <v>94</v>
      </c>
      <c r="E5" s="123">
        <f>(64.2*54.8*61.8)/1000000</f>
        <v>0.21742228799999996</v>
      </c>
      <c r="F5" s="122">
        <v>29</v>
      </c>
      <c r="G5" s="122" t="s">
        <v>95</v>
      </c>
      <c r="H5" s="124">
        <v>1082.3529411764707</v>
      </c>
      <c r="I5" s="124">
        <v>1847.0588235294117</v>
      </c>
      <c r="J5" s="124">
        <v>1017.6470588235294</v>
      </c>
      <c r="K5" s="124">
        <v>2429.4117647058824</v>
      </c>
      <c r="L5" s="124">
        <v>994.11764705882354</v>
      </c>
      <c r="M5" s="124">
        <v>1764.7058823529412</v>
      </c>
      <c r="N5" s="124">
        <v>882.35294117647061</v>
      </c>
      <c r="O5" s="124">
        <v>2317.6470588235293</v>
      </c>
      <c r="P5" s="124">
        <v>964.70588235294122</v>
      </c>
      <c r="Q5" s="124">
        <v>1741.1764705882354</v>
      </c>
      <c r="R5" s="124">
        <v>852.94117647058829</v>
      </c>
      <c r="S5" s="125">
        <v>2264.7058823529414</v>
      </c>
    </row>
    <row r="6" spans="1:19" x14ac:dyDescent="0.2">
      <c r="A6" s="120" t="s">
        <v>96</v>
      </c>
      <c r="B6" s="120" t="s">
        <v>109</v>
      </c>
      <c r="C6" s="126" t="s">
        <v>49</v>
      </c>
      <c r="D6" s="126" t="s">
        <v>90</v>
      </c>
      <c r="E6" s="127">
        <f>(40*20*16)/1000000</f>
        <v>1.2800000000000001E-2</v>
      </c>
      <c r="F6" s="126">
        <v>2.9</v>
      </c>
      <c r="G6" s="126" t="s">
        <v>91</v>
      </c>
      <c r="H6" s="124">
        <v>223.52941176470588</v>
      </c>
      <c r="I6" s="124">
        <v>258.8235294117647</v>
      </c>
      <c r="J6" s="124">
        <v>194.11764705882354</v>
      </c>
      <c r="K6" s="124">
        <v>394.11764705882354</v>
      </c>
      <c r="L6" s="124">
        <v>129.41176470588235</v>
      </c>
      <c r="M6" s="124">
        <v>158.8235294117647</v>
      </c>
      <c r="N6" s="124">
        <v>105.88235294117648</v>
      </c>
      <c r="O6" s="124">
        <v>223.52941176470588</v>
      </c>
      <c r="P6" s="124">
        <v>70.588235294117652</v>
      </c>
      <c r="Q6" s="124">
        <v>100</v>
      </c>
      <c r="R6" s="124">
        <v>58.82352941176471</v>
      </c>
      <c r="S6" s="125">
        <v>129.41176470588235</v>
      </c>
    </row>
    <row r="7" spans="1:19" x14ac:dyDescent="0.2">
      <c r="A7" s="120" t="s">
        <v>96</v>
      </c>
      <c r="B7" s="120" t="s">
        <v>109</v>
      </c>
      <c r="C7" s="126" t="s">
        <v>58</v>
      </c>
      <c r="D7" s="126" t="s">
        <v>98</v>
      </c>
      <c r="E7" s="127">
        <f>(39.9*24.9*24)/1000000</f>
        <v>2.3844239999999999E-2</v>
      </c>
      <c r="F7" s="126">
        <v>4.5</v>
      </c>
      <c r="G7" s="126" t="s">
        <v>92</v>
      </c>
      <c r="H7" s="124">
        <v>247.05882352941177</v>
      </c>
      <c r="I7" s="124">
        <v>294.11764705882354</v>
      </c>
      <c r="J7" s="124">
        <v>211.76470588235296</v>
      </c>
      <c r="K7" s="124">
        <v>423.52941176470591</v>
      </c>
      <c r="L7" s="124">
        <v>147.05882352941177</v>
      </c>
      <c r="M7" s="124">
        <v>194.11764705882354</v>
      </c>
      <c r="N7" s="124">
        <v>123.52941176470588</v>
      </c>
      <c r="O7" s="124">
        <v>264.70588235294116</v>
      </c>
      <c r="P7" s="124">
        <v>88.235294117647058</v>
      </c>
      <c r="Q7" s="124">
        <v>135.29411764705884</v>
      </c>
      <c r="R7" s="124">
        <v>70.588235294117652</v>
      </c>
      <c r="S7" s="125">
        <v>164.70588235294119</v>
      </c>
    </row>
    <row r="8" spans="1:19" x14ac:dyDescent="0.2">
      <c r="A8" s="120" t="s">
        <v>96</v>
      </c>
      <c r="B8" s="120" t="s">
        <v>109</v>
      </c>
      <c r="C8" s="126" t="s">
        <v>93</v>
      </c>
      <c r="D8" s="126" t="s">
        <v>94</v>
      </c>
      <c r="E8" s="127">
        <f>(64.2*54.8*61.8)/1000000</f>
        <v>0.21742228799999996</v>
      </c>
      <c r="F8" s="126">
        <v>29</v>
      </c>
      <c r="G8" s="126" t="s">
        <v>95</v>
      </c>
      <c r="H8" s="124">
        <v>800</v>
      </c>
      <c r="I8" s="124">
        <v>1411.7647058823529</v>
      </c>
      <c r="J8" s="124">
        <v>611.76470588235293</v>
      </c>
      <c r="K8" s="124">
        <v>1552.9411764705883</v>
      </c>
      <c r="L8" s="124">
        <v>705.88235294117646</v>
      </c>
      <c r="M8" s="124">
        <v>1329.4117647058824</v>
      </c>
      <c r="N8" s="124">
        <v>529.41176470588232</v>
      </c>
      <c r="O8" s="124">
        <v>1411.7647058823529</v>
      </c>
      <c r="P8" s="124">
        <v>676.47058823529414</v>
      </c>
      <c r="Q8" s="124">
        <v>1300</v>
      </c>
      <c r="R8" s="124">
        <v>505.88235294117646</v>
      </c>
      <c r="S8" s="125">
        <v>1335.2941176470588</v>
      </c>
    </row>
  </sheetData>
  <mergeCells count="4">
    <mergeCell ref="C1:G1"/>
    <mergeCell ref="H1:K1"/>
    <mergeCell ref="L1:O1"/>
    <mergeCell ref="P1:S1"/>
  </mergeCells>
  <pageMargins left="0.7" right="0.7" top="0.75" bottom="0.75" header="0.3" footer="0.3"/>
  <pageSetup paperSize="9" scale="55" fitToHeight="0" orientation="landscape" r:id="rId1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6cdf34-89dc-47b3-beaf-ca9ef052864b" xsi:nil="true"/>
    <Users xmlns="3feaa84c-df1f-4491-bbaf-3abd4b0bb1bf">
      <UserInfo>
        <DisplayName/>
        <AccountId xsi:nil="true"/>
        <AccountType/>
      </UserInfo>
    </Users>
    <lcf76f155ced4ddcb4097134ff3c332f xmlns="3feaa84c-df1f-4491-bbaf-3abd4b0bb1b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565BD6C4F0418719FBA367D4025D" ma:contentTypeVersion="19" ma:contentTypeDescription="Crée un document." ma:contentTypeScope="" ma:versionID="397b2b0983c39e92be0aae2e298b050b">
  <xsd:schema xmlns:xsd="http://www.w3.org/2001/XMLSchema" xmlns:xs="http://www.w3.org/2001/XMLSchema" xmlns:p="http://schemas.microsoft.com/office/2006/metadata/properties" xmlns:ns2="736cdf34-89dc-47b3-beaf-ca9ef052864b" xmlns:ns3="3feaa84c-df1f-4491-bbaf-3abd4b0bb1bf" targetNamespace="http://schemas.microsoft.com/office/2006/metadata/properties" ma:root="true" ma:fieldsID="db0f2cb2babcb89457def287b30209ae" ns2:_="" ns3:_="">
    <xsd:import namespace="736cdf34-89dc-47b3-beaf-ca9ef052864b"/>
    <xsd:import namespace="3feaa84c-df1f-4491-bbaf-3abd4b0bb1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User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6cdf34-89dc-47b3-beaf-ca9ef05286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140da34a-30ff-414b-a763-189226602ab3}" ma:internalName="TaxCatchAll" ma:showField="CatchAllData" ma:web="736cdf34-89dc-47b3-beaf-ca9ef05286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aa84c-df1f-4491-bbaf-3abd4b0bb1bf" elementFormDefault="qualified">
    <xsd:import namespace="http://schemas.microsoft.com/office/2006/documentManagement/types"/>
    <xsd:import namespace="http://schemas.microsoft.com/office/infopath/2007/PartnerControls"/>
    <xsd:element name="Users" ma:index="10" nillable="true" ma:displayName="Users" ma:format="Dropdown" ma:list="UserInfo" ma:SharePointGroup="0" ma:internalName="User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a88636fb-570f-4580-887d-d18a0f6640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A07C93-2263-414F-B8D6-86D138CFC875}">
  <ds:schemaRefs>
    <ds:schemaRef ds:uri="http://schemas.microsoft.com/office/2006/metadata/properties"/>
    <ds:schemaRef ds:uri="http://schemas.microsoft.com/office/infopath/2007/PartnerControls"/>
    <ds:schemaRef ds:uri="736cdf34-89dc-47b3-beaf-ca9ef052864b"/>
    <ds:schemaRef ds:uri="3feaa84c-df1f-4491-bbaf-3abd4b0bb1bf"/>
  </ds:schemaRefs>
</ds:datastoreItem>
</file>

<file path=customXml/itemProps2.xml><?xml version="1.0" encoding="utf-8"?>
<ds:datastoreItem xmlns:ds="http://schemas.openxmlformats.org/officeDocument/2006/customXml" ds:itemID="{28D1495F-CAD5-4BA0-B377-238002209D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0B0D03-186C-4798-ACEC-D21D52531B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6cdf34-89dc-47b3-beaf-ca9ef052864b"/>
    <ds:schemaRef ds:uri="3feaa84c-df1f-4491-bbaf-3abd4b0bb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Lot 6 - Scanners</vt:lpstr>
      <vt:lpstr>Lot 6 - Scanners (DROM-COM)</vt:lpstr>
      <vt:lpstr>LIVRAISON DDP DROM-COM</vt:lpstr>
      <vt:lpstr>'LIVRAISON DDP DROM-COM'!Zone_d_impression</vt:lpstr>
      <vt:lpstr>'Lot 6 - Scanners (DROM-COM)'!Zone_d_impression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COMBIER</dc:creator>
  <cp:keywords/>
  <dc:description/>
  <cp:lastModifiedBy>Julien COMBIER</cp:lastModifiedBy>
  <cp:revision/>
  <dcterms:created xsi:type="dcterms:W3CDTF">2024-02-12T07:24:04Z</dcterms:created>
  <dcterms:modified xsi:type="dcterms:W3CDTF">2025-02-07T16:37:49Z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0x010100B591565BD6C4F0418719FBA367D4025D</vt:lpwstr>
  </property>
  <property fmtid="{D5CDD505-2E9C-101B-9397-08002B2CF9AE}" pid="3" name="MSIP_Label_8dbef4c5-c818-41ba-ac89-c164c445b051_Enabled">
    <vt:lpwstr>true</vt:lpwstr>
  </property>
  <property fmtid="{D5CDD505-2E9C-101B-9397-08002B2CF9AE}" pid="4" name="MSIP_Label_8dbef4c5-c818-41ba-ac89-c164c445b051_SetDate">
    <vt:lpwstr>2024-03-19T13:51:13Z</vt:lpwstr>
  </property>
  <property fmtid="{D5CDD505-2E9C-101B-9397-08002B2CF9AE}" pid="5" name="MSIP_Label_8dbef4c5-c818-41ba-ac89-c164c445b051_Method">
    <vt:lpwstr>Standard</vt:lpwstr>
  </property>
  <property fmtid="{D5CDD505-2E9C-101B-9397-08002B2CF9AE}" pid="6" name="MSIP_Label_8dbef4c5-c818-41ba-ac89-c164c445b051_Name">
    <vt:lpwstr>8dbef4c5-c818-41ba-ac89-c164c445b051</vt:lpwstr>
  </property>
  <property fmtid="{D5CDD505-2E9C-101B-9397-08002B2CF9AE}" pid="7" name="MSIP_Label_8dbef4c5-c818-41ba-ac89-c164c445b051_SiteId">
    <vt:lpwstr>95924808-3044-4177-9c1b-713746ffab95</vt:lpwstr>
  </property>
  <property fmtid="{D5CDD505-2E9C-101B-9397-08002B2CF9AE}" pid="8" name="MSIP_Label_8dbef4c5-c818-41ba-ac89-c164c445b051_ActionId">
    <vt:lpwstr>62c638b7-c1bc-4a93-b602-ac0b0af6f628</vt:lpwstr>
  </property>
  <property fmtid="{D5CDD505-2E9C-101B-9397-08002B2CF9AE}" pid="9" name="MSIP_Label_8dbef4c5-c818-41ba-ac89-c164c445b051_ContentBits">
    <vt:lpwstr>0</vt:lpwstr>
  </property>
  <property fmtid="{D5CDD505-2E9C-101B-9397-08002B2CF9AE}" pid="10" name="MediaServiceImageTags">
    <vt:lpwstr/>
  </property>
</Properties>
</file>